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480" windowHeight="11310" activeTab="1"/>
  </bookViews>
  <sheets>
    <sheet name="ОВЗ 5-11кл 1 неделя" sheetId="7" r:id="rId1"/>
    <sheet name="ОВЗ 5-11кл 2 неделя" sheetId="8" r:id="rId2"/>
  </sheets>
  <calcPr calcId="125725" refMode="R1C1"/>
</workbook>
</file>

<file path=xl/calcChain.xml><?xml version="1.0" encoding="utf-8"?>
<calcChain xmlns="http://schemas.openxmlformats.org/spreadsheetml/2006/main">
  <c r="R229" i="7"/>
  <c r="R227"/>
  <c r="H178"/>
  <c r="H175"/>
  <c r="H174"/>
  <c r="H173"/>
  <c r="H172"/>
  <c r="H171"/>
  <c r="H133"/>
  <c r="H132"/>
  <c r="H131"/>
  <c r="H130"/>
  <c r="H137"/>
  <c r="H93"/>
  <c r="H92"/>
  <c r="H91"/>
  <c r="H90"/>
  <c r="H89"/>
  <c r="H88"/>
  <c r="H53"/>
  <c r="H51"/>
  <c r="H50"/>
  <c r="H49"/>
  <c r="H48"/>
  <c r="H11" l="1"/>
  <c r="H10"/>
  <c r="H9"/>
  <c r="H8"/>
  <c r="H187" i="8"/>
  <c r="H186"/>
  <c r="H185"/>
  <c r="H184"/>
  <c r="H183"/>
  <c r="H182"/>
  <c r="H181"/>
  <c r="H154" l="1"/>
  <c r="H152"/>
  <c r="H151"/>
  <c r="H150"/>
  <c r="H149"/>
  <c r="H148"/>
  <c r="H132"/>
  <c r="H115" l="1"/>
  <c r="H114"/>
  <c r="H113"/>
  <c r="H112"/>
  <c r="H41" l="1"/>
  <c r="H38"/>
  <c r="H37"/>
  <c r="H36"/>
  <c r="H35"/>
  <c r="H15"/>
  <c r="H16"/>
  <c r="H17"/>
  <c r="H18"/>
  <c r="H19"/>
  <c r="H20"/>
  <c r="H21"/>
  <c r="H10"/>
  <c r="H8"/>
  <c r="H7"/>
  <c r="H6"/>
  <c r="H5"/>
  <c r="H99" l="1"/>
  <c r="H98"/>
  <c r="H97"/>
  <c r="H96"/>
  <c r="I138"/>
  <c r="J138"/>
  <c r="K138"/>
  <c r="L138"/>
  <c r="I103"/>
  <c r="J103"/>
  <c r="K103"/>
  <c r="L103"/>
  <c r="H202"/>
  <c r="H203"/>
  <c r="H200"/>
  <c r="H199"/>
  <c r="L208"/>
  <c r="K208"/>
  <c r="J208"/>
  <c r="I208"/>
  <c r="H206"/>
  <c r="H205"/>
  <c r="H204"/>
  <c r="H201"/>
  <c r="H198"/>
  <c r="H197"/>
  <c r="H196"/>
  <c r="H195"/>
  <c r="H194"/>
  <c r="H193"/>
  <c r="H190"/>
  <c r="H189"/>
  <c r="H188"/>
  <c r="L173"/>
  <c r="K173"/>
  <c r="J173"/>
  <c r="I173"/>
  <c r="H171"/>
  <c r="H170"/>
  <c r="H168"/>
  <c r="H167"/>
  <c r="H166"/>
  <c r="H165"/>
  <c r="H164"/>
  <c r="H163"/>
  <c r="H162"/>
  <c r="H161"/>
  <c r="H160"/>
  <c r="H156"/>
  <c r="H155"/>
  <c r="H153"/>
  <c r="H136"/>
  <c r="H135"/>
  <c r="H133"/>
  <c r="H131"/>
  <c r="H130"/>
  <c r="H129"/>
  <c r="H128"/>
  <c r="H127"/>
  <c r="H126"/>
  <c r="H125"/>
  <c r="H124"/>
  <c r="H138" s="1"/>
  <c r="H123"/>
  <c r="H119"/>
  <c r="H118"/>
  <c r="H116"/>
  <c r="H101"/>
  <c r="H83"/>
  <c r="H79"/>
  <c r="H80"/>
  <c r="H81"/>
  <c r="H78"/>
  <c r="H82"/>
  <c r="H95"/>
  <c r="H94"/>
  <c r="H93"/>
  <c r="H92"/>
  <c r="H91"/>
  <c r="H90"/>
  <c r="H87"/>
  <c r="H86"/>
  <c r="H85"/>
  <c r="H56"/>
  <c r="H55"/>
  <c r="H53"/>
  <c r="H39"/>
  <c r="H42"/>
  <c r="H43"/>
  <c r="H44"/>
  <c r="H47"/>
  <c r="H66" s="1"/>
  <c r="H48"/>
  <c r="H49"/>
  <c r="H50"/>
  <c r="H51"/>
  <c r="H52"/>
  <c r="L62"/>
  <c r="L66" s="1"/>
  <c r="K62"/>
  <c r="K66" s="1"/>
  <c r="J62"/>
  <c r="J66" s="1"/>
  <c r="I62"/>
  <c r="I66" s="1"/>
  <c r="H60"/>
  <c r="H59"/>
  <c r="H57"/>
  <c r="L25"/>
  <c r="K25"/>
  <c r="J25"/>
  <c r="I25"/>
  <c r="H24"/>
  <c r="H23"/>
  <c r="H22"/>
  <c r="H12"/>
  <c r="H11"/>
  <c r="H9"/>
  <c r="J199" i="7"/>
  <c r="K199"/>
  <c r="L199"/>
  <c r="I199"/>
  <c r="K158"/>
  <c r="L158"/>
  <c r="J158"/>
  <c r="I158"/>
  <c r="J74"/>
  <c r="K74"/>
  <c r="L74"/>
  <c r="I74"/>
  <c r="L34"/>
  <c r="K34"/>
  <c r="J34"/>
  <c r="I34"/>
  <c r="H173" i="8"/>
  <c r="H62"/>
  <c r="H240" i="7"/>
  <c r="H192"/>
  <c r="H15"/>
  <c r="H145"/>
  <c r="H138"/>
  <c r="H135"/>
  <c r="H136"/>
  <c r="H139"/>
  <c r="H143"/>
  <c r="H144"/>
  <c r="H146"/>
  <c r="H147"/>
  <c r="H148"/>
  <c r="H149"/>
  <c r="H150"/>
  <c r="H151"/>
  <c r="H153"/>
  <c r="H155"/>
  <c r="H156"/>
  <c r="H110"/>
  <c r="H109"/>
  <c r="H218"/>
  <c r="H219"/>
  <c r="H220"/>
  <c r="H221"/>
  <c r="H222"/>
  <c r="H223"/>
  <c r="H224"/>
  <c r="H225"/>
  <c r="H216"/>
  <c r="H217"/>
  <c r="H245"/>
  <c r="H244"/>
  <c r="H242"/>
  <c r="H239"/>
  <c r="H238"/>
  <c r="H237"/>
  <c r="H236"/>
  <c r="H235"/>
  <c r="H234"/>
  <c r="H233"/>
  <c r="H232"/>
  <c r="H228"/>
  <c r="H227"/>
  <c r="H215"/>
  <c r="H247"/>
  <c r="H197"/>
  <c r="H196"/>
  <c r="H194"/>
  <c r="H191"/>
  <c r="H190"/>
  <c r="H189"/>
  <c r="H188"/>
  <c r="H187"/>
  <c r="H199" s="1"/>
  <c r="H186"/>
  <c r="H185"/>
  <c r="H184"/>
  <c r="H180"/>
  <c r="H179"/>
  <c r="H177"/>
  <c r="H94"/>
  <c r="H95"/>
  <c r="H115"/>
  <c r="H114"/>
  <c r="H112"/>
  <c r="H108"/>
  <c r="H107"/>
  <c r="H106"/>
  <c r="H105"/>
  <c r="H104"/>
  <c r="H103"/>
  <c r="H102"/>
  <c r="H101"/>
  <c r="H97"/>
  <c r="H96"/>
  <c r="H52"/>
  <c r="H54"/>
  <c r="H55"/>
  <c r="H72"/>
  <c r="H71"/>
  <c r="H69"/>
  <c r="H66"/>
  <c r="H65"/>
  <c r="H64"/>
  <c r="H63"/>
  <c r="H62"/>
  <c r="H61"/>
  <c r="H60"/>
  <c r="H59"/>
  <c r="H12"/>
  <c r="H14"/>
  <c r="H20"/>
  <c r="H21"/>
  <c r="H22"/>
  <c r="H23"/>
  <c r="H24"/>
  <c r="H25"/>
  <c r="H26"/>
  <c r="H27"/>
  <c r="H28"/>
  <c r="H29"/>
  <c r="H31"/>
  <c r="H32"/>
  <c r="H19"/>
  <c r="H34"/>
  <c r="H158" l="1"/>
  <c r="H117"/>
  <c r="H74"/>
  <c r="H25" i="8"/>
  <c r="H208"/>
  <c r="H103"/>
</calcChain>
</file>

<file path=xl/sharedStrings.xml><?xml version="1.0" encoding="utf-8"?>
<sst xmlns="http://schemas.openxmlformats.org/spreadsheetml/2006/main" count="779" uniqueCount="145">
  <si>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</si>
  <si>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</si>
  <si>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</si>
  <si>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</si>
  <si>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</si>
  <si>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</si>
  <si>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</si>
  <si>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</si>
  <si>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</si>
  <si>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</si>
  <si>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</si>
  <si>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</si>
  <si>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</si>
  <si>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</si>
  <si>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</si>
  <si>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</si>
  <si>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</si>
  <si>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</si>
  <si>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</si>
  <si>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</si>
  <si>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Лук</t>
  </si>
  <si>
    <t>Яицо кур</t>
  </si>
  <si>
    <t>Масло раст</t>
  </si>
  <si>
    <t>Томат</t>
  </si>
  <si>
    <t>Итого за день:</t>
  </si>
  <si>
    <t>1 неделя - понедельник</t>
  </si>
  <si>
    <t>Рагу из мяса птицы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</si>
  <si>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</si>
  <si>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</si>
  <si>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</si>
  <si>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</si>
  <si>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</si>
  <si>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</si>
  <si>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</si>
  <si>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</si>
  <si>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пятница</t>
  </si>
  <si>
    <t>2 неделя - суббота</t>
  </si>
  <si>
    <t>Сахар</t>
  </si>
  <si>
    <t>Хлеб пшеничн</t>
  </si>
  <si>
    <t>№120535</t>
  </si>
  <si>
    <t>№200102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</si>
  <si>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</si>
  <si>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</si>
  <si>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</si>
  <si>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</si>
  <si>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</si>
  <si>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</si>
  <si>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</si>
  <si>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</si>
  <si>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</si>
  <si>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</si>
  <si>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</si>
  <si>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</si>
  <si>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№120548</t>
  </si>
  <si>
    <t>№179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</si>
  <si>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</si>
  <si>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</si>
  <si>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</si>
  <si>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</si>
  <si>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</si>
  <si>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</si>
  <si>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200\15</t>
  </si>
  <si>
    <t>№120549</t>
  </si>
  <si>
    <t>№120539</t>
  </si>
  <si>
    <t>№160105</t>
  </si>
  <si>
    <t>Крупа рисовая</t>
  </si>
  <si>
    <t>Пшено</t>
  </si>
  <si>
    <t>Плов из говядины</t>
  </si>
  <si>
    <t>Гречка</t>
  </si>
  <si>
    <t>1шт</t>
  </si>
  <si>
    <t>Хлеб с маслом</t>
  </si>
  <si>
    <t>№120235</t>
  </si>
  <si>
    <t>Яицо вареное</t>
  </si>
  <si>
    <t>Яицо</t>
  </si>
  <si>
    <t>Каша пшенная с сахаром</t>
  </si>
  <si>
    <t>№386</t>
  </si>
  <si>
    <t>№2294</t>
  </si>
  <si>
    <t>Каша гречневая с молоком</t>
  </si>
  <si>
    <t>№2660</t>
  </si>
  <si>
    <t>Каша рисовая с сахаром</t>
  </si>
  <si>
    <t>Суп молочный с пшенкой</t>
  </si>
  <si>
    <t>1 неделя -суббота</t>
  </si>
  <si>
    <t xml:space="preserve">Омлет </t>
  </si>
  <si>
    <t>100\5</t>
  </si>
  <si>
    <t>Яица куриные</t>
  </si>
  <si>
    <t>1 неделя - вторник</t>
  </si>
  <si>
    <t>Запеканка творожная со сметаной</t>
  </si>
  <si>
    <t>Творог</t>
  </si>
  <si>
    <t>Крупа манная</t>
  </si>
  <si>
    <t>Яица</t>
  </si>
  <si>
    <t>№231</t>
  </si>
  <si>
    <t>Масло растит</t>
  </si>
  <si>
    <t>№2613</t>
  </si>
  <si>
    <t>№2770</t>
  </si>
  <si>
    <t>Примерное двухнедельное меню горячих школьных завтраков для детей с ОВЗ (5-11кл) из расчета 50 руб в день</t>
  </si>
  <si>
    <t>Обед</t>
  </si>
  <si>
    <t xml:space="preserve">Хлеб </t>
  </si>
  <si>
    <t>200/10</t>
  </si>
  <si>
    <t>60\5</t>
  </si>
  <si>
    <t>Курин филе</t>
  </si>
  <si>
    <t>120\20</t>
  </si>
  <si>
    <t>Рыба</t>
  </si>
  <si>
    <t xml:space="preserve">Хлеб  </t>
  </si>
  <si>
    <t>50\50\150</t>
  </si>
  <si>
    <t>35\50\150</t>
  </si>
  <si>
    <t>Масло слив</t>
  </si>
  <si>
    <t>200/14</t>
  </si>
  <si>
    <t xml:space="preserve">Хлеб с маслом </t>
  </si>
  <si>
    <t>200\10</t>
  </si>
  <si>
    <t>50\10</t>
  </si>
  <si>
    <t>60\15</t>
  </si>
  <si>
    <t>Хлеб  с маслом</t>
  </si>
  <si>
    <t>2  неделя - четверг</t>
  </si>
  <si>
    <t>30\50\150</t>
  </si>
  <si>
    <t>Сырники из  творога со сментаной</t>
  </si>
  <si>
    <t>35\160</t>
  </si>
  <si>
    <t xml:space="preserve"> </t>
  </si>
  <si>
    <t xml:space="preserve">Соль </t>
  </si>
  <si>
    <t>Суп молочный с макаронами</t>
  </si>
  <si>
    <t>Омлет</t>
  </si>
  <si>
    <t>Яйцо</t>
  </si>
  <si>
    <t>Яицо с гречневой кашей</t>
  </si>
  <si>
    <t>Тефтели отварные с гречкой</t>
  </si>
  <si>
    <t>50/50/100</t>
  </si>
  <si>
    <t>Крупа гречневвая</t>
  </si>
  <si>
    <t>Жаркое по домашнему</t>
  </si>
  <si>
    <t>50\30\100</t>
  </si>
  <si>
    <t>Мука пшен</t>
  </si>
  <si>
    <t>60/30</t>
  </si>
  <si>
    <t>Рыба тушенная в соусе с картофельным пюре</t>
  </si>
  <si>
    <t>60\30\100</t>
  </si>
  <si>
    <t>Котлеты из кур филе с кашей пшенной</t>
  </si>
  <si>
    <t>Филе кур</t>
  </si>
  <si>
    <t>Котлеты  из говядины с кашей перловой</t>
  </si>
  <si>
    <t>Гуляш из говядины с  пшенойой кашей и соусом</t>
  </si>
  <si>
    <t>35/50\150</t>
  </si>
  <si>
    <t>Пшенка</t>
  </si>
  <si>
    <t>Хлеб с маслом слив</t>
  </si>
  <si>
    <t>Тефтели отварные с картофельным пюре</t>
  </si>
  <si>
    <t>50/15</t>
  </si>
  <si>
    <t>Шницель из говядины с отварными рисом</t>
  </si>
  <si>
    <t>Мясо говяж</t>
  </si>
  <si>
    <t>Котлеты из куриного филе с отварными макаронами</t>
  </si>
  <si>
    <t>80\50\150</t>
  </si>
  <si>
    <t>Биточкии из говядины с отварной перловкой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</si>
</sst>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2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3" xfId="0" applyBorder="1"/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0" fillId="0" borderId="13" xfId="0" applyBorder="1"/>
    <xf numFmtId="2" fontId="1" fillId="0" borderId="2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17" xfId="0" applyBorder="1"/>
    <xf numFmtId="0" fontId="0" fillId="0" borderId="18" xfId="0" applyBorder="1"/>
    <xf numFmtId="2" fontId="1" fillId="0" borderId="34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0" fillId="0" borderId="17" xfId="0" applyNumberFormat="1" applyBorder="1"/>
    <xf numFmtId="2" fontId="0" fillId="0" borderId="23" xfId="0" applyNumberFormat="1" applyBorder="1"/>
    <xf numFmtId="2" fontId="0" fillId="0" borderId="11" xfId="0" applyNumberFormat="1" applyBorder="1"/>
    <xf numFmtId="2" fontId="1" fillId="0" borderId="1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8" xfId="0" applyNumberFormat="1" applyBorder="1"/>
    <xf numFmtId="2" fontId="0" fillId="0" borderId="32" xfId="0" applyNumberFormat="1" applyBorder="1"/>
    <xf numFmtId="2" fontId="0" fillId="0" borderId="4" xfId="0" applyNumberFormat="1" applyBorder="1"/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11" xfId="0" applyFont="1" applyBorder="1"/>
    <xf numFmtId="0" fontId="3" fillId="0" borderId="32" xfId="0" applyFont="1" applyBorder="1"/>
    <xf numFmtId="0" fontId="3" fillId="0" borderId="4" xfId="0" applyFont="1" applyBorder="1"/>
    <xf numFmtId="0" fontId="3" fillId="0" borderId="33" xfId="0" applyFont="1" applyBorder="1"/>
    <xf numFmtId="0" fontId="3" fillId="0" borderId="13" xfId="0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32" xfId="0" applyFont="1" applyBorder="1" applyAlignment="1"/>
    <xf numFmtId="0" fontId="3" fillId="0" borderId="4" xfId="0" applyFont="1" applyBorder="1" applyAlignment="1"/>
    <xf numFmtId="0" fontId="1" fillId="0" borderId="3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6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/>
    <xf numFmtId="0" fontId="1" fillId="0" borderId="19" xfId="0" applyFont="1" applyBorder="1"/>
    <xf numFmtId="0" fontId="2" fillId="0" borderId="12" xfId="0" applyFont="1" applyBorder="1"/>
    <xf numFmtId="0" fontId="1" fillId="0" borderId="12" xfId="0" applyFont="1" applyBorder="1"/>
    <xf numFmtId="0" fontId="0" fillId="0" borderId="12" xfId="0" applyBorder="1"/>
    <xf numFmtId="0" fontId="1" fillId="0" borderId="5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0" fontId="0" fillId="0" borderId="25" xfId="0" applyBorder="1"/>
    <xf numFmtId="2" fontId="0" fillId="0" borderId="25" xfId="0" applyNumberFormat="1" applyBorder="1"/>
    <xf numFmtId="0" fontId="1" fillId="0" borderId="18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0" fillId="0" borderId="0" xfId="0" applyNumberFormat="1" applyBorder="1"/>
    <xf numFmtId="2" fontId="1" fillId="0" borderId="59" xfId="0" applyNumberFormat="1" applyFont="1" applyBorder="1" applyAlignment="1">
      <alignment horizontal="center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2" fontId="0" fillId="0" borderId="2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10" xfId="0" applyFont="1" applyBorder="1" applyAlignment="1"/>
    <xf numFmtId="0" fontId="0" fillId="0" borderId="12" xfId="0" applyBorder="1" applyAlignment="1"/>
    <xf numFmtId="0" fontId="1" fillId="0" borderId="33" xfId="0" applyFont="1" applyBorder="1"/>
    <xf numFmtId="0" fontId="1" fillId="0" borderId="3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2" fontId="0" fillId="0" borderId="14" xfId="0" applyNumberFormat="1" applyBorder="1"/>
    <xf numFmtId="0" fontId="0" fillId="0" borderId="58" xfId="0" applyBorder="1"/>
    <xf numFmtId="0" fontId="0" fillId="0" borderId="14" xfId="0" applyBorder="1"/>
    <xf numFmtId="0" fontId="3" fillId="0" borderId="37" xfId="0" applyFont="1" applyBorder="1"/>
    <xf numFmtId="0" fontId="3" fillId="0" borderId="45" xfId="0" applyFont="1" applyBorder="1"/>
    <xf numFmtId="0" fontId="3" fillId="0" borderId="37" xfId="0" applyFont="1" applyBorder="1" applyAlignment="1"/>
    <xf numFmtId="0" fontId="3" fillId="0" borderId="45" xfId="0" applyFont="1" applyBorder="1" applyAlignment="1"/>
    <xf numFmtId="0" fontId="3" fillId="0" borderId="33" xfId="0" applyFont="1" applyBorder="1" applyAlignment="1"/>
    <xf numFmtId="0" fontId="3" fillId="0" borderId="13" xfId="0" applyFont="1" applyBorder="1" applyAlignment="1"/>
    <xf numFmtId="0" fontId="1" fillId="0" borderId="5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2" fontId="5" fillId="0" borderId="36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2" fontId="5" fillId="0" borderId="3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2" fontId="5" fillId="0" borderId="41" xfId="0" applyNumberFormat="1" applyFont="1" applyBorder="1" applyAlignment="1">
      <alignment horizontal="center" vertical="center" wrapText="1"/>
    </xf>
    <xf numFmtId="2" fontId="5" fillId="0" borderId="40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 wrapText="1"/>
    </xf>
    <xf numFmtId="2" fontId="0" fillId="0" borderId="0" xfId="0" applyNumberFormat="1"/>
    <xf numFmtId="2" fontId="1" fillId="0" borderId="29" xfId="0" applyNumberFormat="1" applyFont="1" applyBorder="1" applyAlignment="1">
      <alignment horizontal="center" vertical="center" wrapText="1"/>
    </xf>
    <xf numFmtId="2" fontId="1" fillId="0" borderId="68" xfId="0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269"/>
  <sheetViews>
    <sheetView zoomScaleNormal="91" workbookViewId="0">
      <selection activeCell="R230" sqref="R230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3" spans="1:14" ht="5.25" customHeight="1" thickBot="1"/>
    <row r="4" spans="1:14" ht="27.75" customHeight="1">
      <c r="A4" s="227" t="s">
        <v>94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9"/>
    </row>
    <row r="5" spans="1:14" ht="15" customHeight="1">
      <c r="A5" s="230" t="s">
        <v>25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2"/>
    </row>
    <row r="6" spans="1:14" ht="54" customHeight="1">
      <c r="A6" s="113" t="s">
        <v>0</v>
      </c>
      <c r="B6" s="112"/>
      <c r="C6" s="112" t="s">
        <v>1</v>
      </c>
      <c r="D6" s="4" t="s">
        <v>2</v>
      </c>
      <c r="E6" s="112" t="s">
        <v>3</v>
      </c>
      <c r="F6" s="112" t="s">
        <v>4</v>
      </c>
      <c r="G6" s="172" t="s">
        <v>5</v>
      </c>
      <c r="H6" s="112" t="s">
        <v>6</v>
      </c>
      <c r="I6" s="112" t="s">
        <v>7</v>
      </c>
      <c r="J6" s="114" t="s">
        <v>8</v>
      </c>
      <c r="K6" s="112" t="s">
        <v>9</v>
      </c>
      <c r="L6" s="112" t="s">
        <v>10</v>
      </c>
      <c r="M6" s="112" t="s">
        <v>11</v>
      </c>
      <c r="N6" s="115" t="s">
        <v>12</v>
      </c>
    </row>
    <row r="7" spans="1:14" ht="15.75" thickBot="1">
      <c r="A7" s="116"/>
      <c r="B7" s="117" t="s">
        <v>13</v>
      </c>
      <c r="C7" s="112" t="s">
        <v>14</v>
      </c>
      <c r="D7" s="15"/>
      <c r="E7" s="117" t="s">
        <v>14</v>
      </c>
      <c r="F7" s="117" t="s">
        <v>14</v>
      </c>
      <c r="G7" s="16" t="s">
        <v>15</v>
      </c>
      <c r="H7" s="117" t="s">
        <v>16</v>
      </c>
      <c r="I7" s="117" t="s">
        <v>14</v>
      </c>
      <c r="J7" s="117" t="s">
        <v>14</v>
      </c>
      <c r="K7" s="117" t="s">
        <v>14</v>
      </c>
      <c r="L7" s="117" t="s">
        <v>14</v>
      </c>
      <c r="M7" s="117"/>
      <c r="N7" s="7"/>
    </row>
    <row r="8" spans="1:14" ht="15.95" customHeight="1">
      <c r="A8" s="233">
        <v>1</v>
      </c>
      <c r="B8" s="224" t="s">
        <v>82</v>
      </c>
      <c r="C8" s="236" t="s">
        <v>98</v>
      </c>
      <c r="D8" s="56" t="s">
        <v>84</v>
      </c>
      <c r="E8" s="197">
        <v>2</v>
      </c>
      <c r="F8" s="124">
        <v>2</v>
      </c>
      <c r="G8" s="95">
        <v>7.5</v>
      </c>
      <c r="H8" s="86">
        <f>G8*E8</f>
        <v>15</v>
      </c>
      <c r="I8" s="190"/>
      <c r="J8" s="190"/>
      <c r="K8" s="193"/>
      <c r="L8" s="190"/>
      <c r="M8" s="199"/>
      <c r="N8" s="110" t="s">
        <v>17</v>
      </c>
    </row>
    <row r="9" spans="1:14" ht="15.95" customHeight="1">
      <c r="A9" s="234"/>
      <c r="B9" s="225"/>
      <c r="C9" s="237"/>
      <c r="D9" s="57" t="s">
        <v>19</v>
      </c>
      <c r="E9" s="127">
        <v>0.05</v>
      </c>
      <c r="F9" s="125">
        <v>0.05</v>
      </c>
      <c r="G9" s="96">
        <v>63</v>
      </c>
      <c r="H9" s="87">
        <f>G9*E9</f>
        <v>3.1500000000000004</v>
      </c>
      <c r="I9" s="191"/>
      <c r="J9" s="191"/>
      <c r="K9" s="194"/>
      <c r="L9" s="191"/>
      <c r="M9" s="200"/>
      <c r="N9" s="110"/>
    </row>
    <row r="10" spans="1:14" ht="15.95" customHeight="1">
      <c r="A10" s="234"/>
      <c r="B10" s="225"/>
      <c r="C10" s="237"/>
      <c r="D10" s="57" t="s">
        <v>50</v>
      </c>
      <c r="E10" s="127">
        <v>5.0000000000000001E-3</v>
      </c>
      <c r="F10" s="125">
        <v>5.0000000000000001E-3</v>
      </c>
      <c r="G10" s="96">
        <v>407</v>
      </c>
      <c r="H10" s="87">
        <f>G10*E10</f>
        <v>2.0350000000000001</v>
      </c>
      <c r="I10" s="191"/>
      <c r="J10" s="191"/>
      <c r="K10" s="194"/>
      <c r="L10" s="191"/>
      <c r="M10" s="200"/>
      <c r="N10" s="110"/>
    </row>
    <row r="11" spans="1:14" ht="15.95" customHeight="1" thickBot="1">
      <c r="A11" s="234"/>
      <c r="B11" s="225"/>
      <c r="C11" s="237"/>
      <c r="D11" s="57" t="s">
        <v>18</v>
      </c>
      <c r="E11" s="127">
        <v>1E-3</v>
      </c>
      <c r="F11" s="125">
        <v>1E-3</v>
      </c>
      <c r="G11" s="96">
        <v>18</v>
      </c>
      <c r="H11" s="87">
        <f>G11*E11</f>
        <v>1.8000000000000002E-2</v>
      </c>
      <c r="I11" s="191">
        <v>10.6</v>
      </c>
      <c r="J11" s="191">
        <v>11.7</v>
      </c>
      <c r="K11" s="194">
        <v>0.6</v>
      </c>
      <c r="L11" s="191">
        <v>154</v>
      </c>
      <c r="M11" s="200" t="s">
        <v>92</v>
      </c>
      <c r="N11" s="110"/>
    </row>
    <row r="12" spans="1:14" ht="15.95" customHeight="1">
      <c r="A12" s="240">
        <v>2</v>
      </c>
      <c r="B12" s="233" t="s">
        <v>96</v>
      </c>
      <c r="C12" s="239">
        <v>50</v>
      </c>
      <c r="D12" s="56" t="s">
        <v>27</v>
      </c>
      <c r="E12" s="126">
        <v>0.05</v>
      </c>
      <c r="F12" s="124">
        <v>0.05</v>
      </c>
      <c r="G12" s="159">
        <v>45.45</v>
      </c>
      <c r="H12" s="73">
        <f t="shared" ref="H12:H14" si="0">G12*E12</f>
        <v>2.2725000000000004</v>
      </c>
      <c r="I12" s="124">
        <v>4.0999999999999996</v>
      </c>
      <c r="J12" s="124">
        <v>0.54</v>
      </c>
      <c r="K12" s="126">
        <v>30.72</v>
      </c>
      <c r="L12" s="124">
        <v>144.30000000000001</v>
      </c>
      <c r="M12" s="171" t="s">
        <v>40</v>
      </c>
      <c r="N12" s="109"/>
    </row>
    <row r="13" spans="1:14" ht="15.95" customHeight="1" thickBot="1">
      <c r="A13" s="241"/>
      <c r="B13" s="234"/>
      <c r="C13" s="237"/>
      <c r="D13" s="92"/>
      <c r="E13" s="32"/>
      <c r="F13" s="111"/>
      <c r="G13" s="76"/>
      <c r="H13" s="98"/>
      <c r="I13" s="23"/>
      <c r="J13" s="110"/>
      <c r="K13" s="31"/>
      <c r="L13" s="110"/>
      <c r="M13" s="14"/>
      <c r="N13" s="110"/>
    </row>
    <row r="14" spans="1:14" ht="15.95" customHeight="1">
      <c r="A14" s="240">
        <v>3</v>
      </c>
      <c r="B14" s="233" t="s">
        <v>47</v>
      </c>
      <c r="C14" s="224" t="s">
        <v>28</v>
      </c>
      <c r="D14" s="19" t="s">
        <v>46</v>
      </c>
      <c r="E14" s="118">
        <v>1E-3</v>
      </c>
      <c r="F14" s="118">
        <v>1E-3</v>
      </c>
      <c r="G14" s="20">
        <v>690</v>
      </c>
      <c r="H14" s="10">
        <f t="shared" si="0"/>
        <v>0.69000000000000006</v>
      </c>
      <c r="I14" s="103"/>
      <c r="J14" s="103"/>
      <c r="K14" s="104"/>
      <c r="L14" s="103"/>
      <c r="M14" s="104"/>
      <c r="N14" s="109"/>
    </row>
    <row r="15" spans="1:14" ht="15.95" customHeight="1">
      <c r="A15" s="241"/>
      <c r="B15" s="234"/>
      <c r="C15" s="225"/>
      <c r="D15" s="4" t="s">
        <v>37</v>
      </c>
      <c r="E15" s="112">
        <v>1.4999999999999999E-2</v>
      </c>
      <c r="F15" s="112">
        <v>1.4999999999999999E-2</v>
      </c>
      <c r="G15" s="2">
        <v>65</v>
      </c>
      <c r="H15" s="13">
        <f>G15*E15</f>
        <v>0.97499999999999998</v>
      </c>
      <c r="I15" s="128">
        <v>0.2</v>
      </c>
      <c r="J15" s="128">
        <v>0</v>
      </c>
      <c r="K15" s="129">
        <v>15</v>
      </c>
      <c r="L15" s="128">
        <v>58</v>
      </c>
      <c r="M15" s="106" t="s">
        <v>64</v>
      </c>
      <c r="N15" s="110"/>
    </row>
    <row r="16" spans="1:14" ht="15.95" customHeight="1" thickBot="1">
      <c r="A16" s="242"/>
      <c r="B16" s="235"/>
      <c r="C16" s="226"/>
      <c r="D16" s="24"/>
      <c r="E16" s="119"/>
      <c r="F16" s="119"/>
      <c r="G16" s="6"/>
      <c r="H16" s="28"/>
      <c r="I16" s="107"/>
      <c r="J16" s="107"/>
      <c r="K16" s="108"/>
      <c r="L16" s="107"/>
      <c r="M16" s="108"/>
      <c r="N16" s="111"/>
    </row>
    <row r="17" spans="1:14" ht="15.95" customHeight="1">
      <c r="A17" s="14"/>
      <c r="B17" s="14"/>
      <c r="C17" s="14"/>
      <c r="D17" s="141"/>
      <c r="E17" s="14"/>
      <c r="F17" s="14"/>
      <c r="G17" s="10"/>
      <c r="H17" s="10"/>
      <c r="I17" s="133"/>
      <c r="J17" s="133"/>
      <c r="K17" s="133"/>
      <c r="L17" s="133"/>
      <c r="M17" s="133"/>
      <c r="N17" s="89"/>
    </row>
    <row r="18" spans="1:14" ht="15.95" customHeight="1">
      <c r="A18" s="14"/>
      <c r="B18" s="79" t="s">
        <v>95</v>
      </c>
      <c r="C18" s="79"/>
      <c r="D18" s="142"/>
      <c r="E18" s="79"/>
      <c r="F18" s="79"/>
      <c r="G18" s="85"/>
      <c r="H18" s="79"/>
      <c r="I18" s="79"/>
      <c r="J18" s="79"/>
      <c r="K18" s="79"/>
      <c r="L18" s="79"/>
      <c r="M18" s="79"/>
      <c r="N18" s="84"/>
    </row>
    <row r="19" spans="1:14" ht="15.95" customHeight="1">
      <c r="A19" s="245">
        <v>1</v>
      </c>
      <c r="B19" s="225" t="s">
        <v>134</v>
      </c>
      <c r="C19" s="237" t="s">
        <v>135</v>
      </c>
      <c r="D19" s="93" t="s">
        <v>48</v>
      </c>
      <c r="E19" s="83">
        <v>0.04</v>
      </c>
      <c r="F19" s="38">
        <v>0.04</v>
      </c>
      <c r="G19" s="99">
        <v>450</v>
      </c>
      <c r="H19" s="140">
        <f>E19*G19</f>
        <v>18</v>
      </c>
      <c r="I19" s="110"/>
      <c r="J19" s="110"/>
      <c r="K19" s="31"/>
      <c r="L19" s="110"/>
      <c r="M19" s="14"/>
      <c r="N19" s="110" t="s">
        <v>17</v>
      </c>
    </row>
    <row r="20" spans="1:14" ht="15.95" customHeight="1">
      <c r="A20" s="234"/>
      <c r="B20" s="225"/>
      <c r="C20" s="237"/>
      <c r="D20" s="93" t="s">
        <v>41</v>
      </c>
      <c r="E20" s="83">
        <v>3.0000000000000001E-3</v>
      </c>
      <c r="F20" s="38">
        <v>3.0000000000000001E-3</v>
      </c>
      <c r="G20" s="99">
        <v>18</v>
      </c>
      <c r="H20" s="140">
        <f t="shared" ref="H20:H32" si="1">E20*G20</f>
        <v>5.3999999999999999E-2</v>
      </c>
      <c r="I20" s="110"/>
      <c r="J20" s="110"/>
      <c r="K20" s="31"/>
      <c r="L20" s="110"/>
      <c r="M20" s="14"/>
      <c r="N20" s="110"/>
    </row>
    <row r="21" spans="1:14" ht="15.95" customHeight="1">
      <c r="A21" s="234"/>
      <c r="B21" s="225"/>
      <c r="C21" s="237"/>
      <c r="D21" s="93" t="s">
        <v>20</v>
      </c>
      <c r="E21" s="83">
        <v>5.0000000000000001E-3</v>
      </c>
      <c r="F21" s="38">
        <v>4.0000000000000001E-3</v>
      </c>
      <c r="G21" s="99">
        <v>18</v>
      </c>
      <c r="H21" s="140">
        <f t="shared" si="1"/>
        <v>0.09</v>
      </c>
      <c r="I21" s="110"/>
      <c r="J21" s="110"/>
      <c r="K21" s="31"/>
      <c r="L21" s="110"/>
      <c r="M21" s="14"/>
      <c r="N21" s="110"/>
    </row>
    <row r="22" spans="1:14" ht="15.95" customHeight="1">
      <c r="A22" s="234"/>
      <c r="B22" s="225"/>
      <c r="C22" s="237"/>
      <c r="D22" s="93" t="s">
        <v>21</v>
      </c>
      <c r="E22" s="83">
        <v>5.0000000000000001E-3</v>
      </c>
      <c r="F22" s="38">
        <v>5.0000000000000001E-3</v>
      </c>
      <c r="G22" s="99">
        <v>125</v>
      </c>
      <c r="H22" s="140">
        <f t="shared" si="1"/>
        <v>0.625</v>
      </c>
      <c r="I22" s="110">
        <v>8.17</v>
      </c>
      <c r="J22" s="110">
        <v>7.95</v>
      </c>
      <c r="K22" s="31">
        <v>9.75</v>
      </c>
      <c r="L22" s="110">
        <v>143.22999999999999</v>
      </c>
      <c r="M22" s="14" t="s">
        <v>39</v>
      </c>
      <c r="N22" s="110"/>
    </row>
    <row r="23" spans="1:14" ht="15.95" customHeight="1">
      <c r="A23" s="234"/>
      <c r="B23" s="225"/>
      <c r="C23" s="237"/>
      <c r="D23" s="93" t="s">
        <v>22</v>
      </c>
      <c r="E23" s="83">
        <v>5.0000000000000001E-3</v>
      </c>
      <c r="F23" s="38">
        <v>5.0000000000000001E-3</v>
      </c>
      <c r="G23" s="99">
        <v>105</v>
      </c>
      <c r="H23" s="140">
        <f t="shared" si="1"/>
        <v>0.52500000000000002</v>
      </c>
      <c r="I23" s="110"/>
      <c r="J23" s="110"/>
      <c r="K23" s="31"/>
      <c r="L23" s="110"/>
      <c r="M23" s="14"/>
      <c r="N23" s="110"/>
    </row>
    <row r="24" spans="1:14" ht="15.95" customHeight="1">
      <c r="A24" s="234"/>
      <c r="B24" s="225"/>
      <c r="C24" s="237"/>
      <c r="D24" s="93" t="s">
        <v>96</v>
      </c>
      <c r="E24" s="83">
        <v>0</v>
      </c>
      <c r="F24" s="38">
        <v>0.01</v>
      </c>
      <c r="G24" s="99">
        <v>45.45</v>
      </c>
      <c r="H24" s="140">
        <f t="shared" si="1"/>
        <v>0</v>
      </c>
      <c r="I24" s="110">
        <v>8.9</v>
      </c>
      <c r="J24" s="110">
        <v>5.6</v>
      </c>
      <c r="K24" s="31">
        <v>41.4</v>
      </c>
      <c r="L24" s="110">
        <v>251.6</v>
      </c>
      <c r="M24" s="14"/>
      <c r="N24" s="110"/>
    </row>
    <row r="25" spans="1:14" ht="15.95" customHeight="1">
      <c r="A25" s="234"/>
      <c r="B25" s="225"/>
      <c r="C25" s="237"/>
      <c r="D25" s="93" t="s">
        <v>44</v>
      </c>
      <c r="E25" s="83">
        <v>3.0000000000000001E-3</v>
      </c>
      <c r="F25" s="38">
        <v>3.0000000000000001E-3</v>
      </c>
      <c r="G25" s="99">
        <v>29</v>
      </c>
      <c r="H25" s="140">
        <f t="shared" si="1"/>
        <v>8.7000000000000008E-2</v>
      </c>
      <c r="I25" s="110"/>
      <c r="J25" s="110"/>
      <c r="K25" s="31"/>
      <c r="L25" s="110"/>
      <c r="M25" s="14"/>
      <c r="N25" s="110"/>
    </row>
    <row r="26" spans="1:14" ht="15.95" customHeight="1">
      <c r="A26" s="234"/>
      <c r="B26" s="225"/>
      <c r="C26" s="237"/>
      <c r="D26" s="57" t="s">
        <v>23</v>
      </c>
      <c r="E26" s="127">
        <v>1E-3</v>
      </c>
      <c r="F26" s="125">
        <v>1E-3</v>
      </c>
      <c r="G26" s="96">
        <v>115</v>
      </c>
      <c r="H26" s="140">
        <f t="shared" si="1"/>
        <v>0.115</v>
      </c>
      <c r="I26" s="110"/>
      <c r="J26" s="110"/>
      <c r="K26" s="31"/>
      <c r="L26" s="110"/>
      <c r="M26" s="14"/>
      <c r="N26" s="110"/>
    </row>
    <row r="27" spans="1:14" ht="15.95" customHeight="1">
      <c r="A27" s="234"/>
      <c r="B27" s="225"/>
      <c r="C27" s="237"/>
      <c r="D27" s="57" t="s">
        <v>136</v>
      </c>
      <c r="E27" s="127">
        <v>0.04</v>
      </c>
      <c r="F27" s="125">
        <v>0.04</v>
      </c>
      <c r="G27" s="96">
        <v>50</v>
      </c>
      <c r="H27" s="140">
        <f t="shared" si="1"/>
        <v>2</v>
      </c>
      <c r="I27" s="110"/>
      <c r="J27" s="110"/>
      <c r="K27" s="31"/>
      <c r="L27" s="110"/>
      <c r="M27" s="14"/>
      <c r="N27" s="110"/>
    </row>
    <row r="28" spans="1:14" ht="15.95" customHeight="1" thickBot="1">
      <c r="A28" s="235"/>
      <c r="B28" s="225"/>
      <c r="C28" s="237"/>
      <c r="D28" s="90" t="s">
        <v>50</v>
      </c>
      <c r="E28" s="94">
        <v>3.0000000000000001E-3</v>
      </c>
      <c r="F28" s="39">
        <v>3.0000000000000001E-3</v>
      </c>
      <c r="G28" s="97">
        <v>407</v>
      </c>
      <c r="H28" s="70">
        <f t="shared" si="1"/>
        <v>1.2210000000000001</v>
      </c>
      <c r="I28" s="110"/>
      <c r="J28" s="110"/>
      <c r="K28" s="31"/>
      <c r="L28" s="110"/>
      <c r="M28" s="14"/>
      <c r="N28" s="110"/>
    </row>
    <row r="29" spans="1:14" ht="15.95" customHeight="1">
      <c r="A29" s="240">
        <v>2</v>
      </c>
      <c r="B29" s="233" t="s">
        <v>96</v>
      </c>
      <c r="C29" s="239">
        <v>40</v>
      </c>
      <c r="D29" s="60" t="s">
        <v>27</v>
      </c>
      <c r="E29" s="29">
        <v>0.04</v>
      </c>
      <c r="F29" s="109">
        <v>0.04</v>
      </c>
      <c r="G29" s="73">
        <v>45.45</v>
      </c>
      <c r="H29" s="73">
        <f t="shared" si="1"/>
        <v>1.8180000000000001</v>
      </c>
      <c r="I29" s="109">
        <v>2.76</v>
      </c>
      <c r="J29" s="109">
        <v>0.36</v>
      </c>
      <c r="K29" s="29">
        <v>20.48</v>
      </c>
      <c r="L29" s="109">
        <v>96.2</v>
      </c>
      <c r="M29" s="21" t="s">
        <v>40</v>
      </c>
      <c r="N29" s="109"/>
    </row>
    <row r="30" spans="1:14" ht="15.95" customHeight="1" thickBot="1">
      <c r="A30" s="241"/>
      <c r="B30" s="234"/>
      <c r="C30" s="247"/>
      <c r="D30" s="169"/>
      <c r="E30" s="94"/>
      <c r="F30" s="39"/>
      <c r="G30" s="97"/>
      <c r="H30" s="170"/>
      <c r="I30" s="26"/>
      <c r="J30" s="111"/>
      <c r="K30" s="32"/>
      <c r="L30" s="111"/>
      <c r="M30" s="25"/>
      <c r="N30" s="111"/>
    </row>
    <row r="31" spans="1:14" ht="15.95" customHeight="1">
      <c r="A31" s="243">
        <v>3</v>
      </c>
      <c r="B31" s="233" t="s">
        <v>47</v>
      </c>
      <c r="C31" s="224" t="s">
        <v>97</v>
      </c>
      <c r="D31" s="19" t="s">
        <v>46</v>
      </c>
      <c r="E31" s="118">
        <v>1E-3</v>
      </c>
      <c r="F31" s="118">
        <v>1E-3</v>
      </c>
      <c r="G31" s="20">
        <v>690</v>
      </c>
      <c r="H31" s="86">
        <f t="shared" si="1"/>
        <v>0.69000000000000006</v>
      </c>
      <c r="I31" s="105"/>
      <c r="J31" s="105"/>
      <c r="K31" s="106"/>
      <c r="L31" s="105"/>
      <c r="M31" s="106"/>
      <c r="N31" s="110"/>
    </row>
    <row r="32" spans="1:14" ht="15.95" customHeight="1" thickBot="1">
      <c r="A32" s="244"/>
      <c r="B32" s="235"/>
      <c r="C32" s="226"/>
      <c r="D32" s="24" t="s">
        <v>37</v>
      </c>
      <c r="E32" s="119">
        <v>1.4999999999999999E-2</v>
      </c>
      <c r="F32" s="119">
        <v>0.01</v>
      </c>
      <c r="G32" s="6">
        <v>65</v>
      </c>
      <c r="H32" s="77">
        <f t="shared" si="1"/>
        <v>0.97499999999999998</v>
      </c>
      <c r="I32" s="128">
        <v>0.2</v>
      </c>
      <c r="J32" s="128">
        <v>0</v>
      </c>
      <c r="K32" s="129">
        <v>15</v>
      </c>
      <c r="L32" s="128">
        <v>58</v>
      </c>
      <c r="M32" s="106" t="s">
        <v>64</v>
      </c>
      <c r="N32" s="110"/>
    </row>
    <row r="33" spans="1:14" ht="12" customHeight="1">
      <c r="A33" s="29"/>
      <c r="B33" s="21"/>
      <c r="C33" s="21"/>
      <c r="D33" s="149"/>
      <c r="E33" s="135"/>
      <c r="F33" s="135"/>
      <c r="G33" s="101"/>
      <c r="H33" s="101"/>
      <c r="I33" s="103"/>
      <c r="J33" s="144"/>
      <c r="K33" s="103"/>
      <c r="L33" s="173"/>
      <c r="M33" s="103"/>
      <c r="N33" s="30"/>
    </row>
    <row r="34" spans="1:14" ht="15.75" thickBot="1">
      <c r="A34" s="145"/>
      <c r="B34" s="146" t="s">
        <v>24</v>
      </c>
      <c r="C34" s="147"/>
      <c r="D34" s="150"/>
      <c r="E34" s="151"/>
      <c r="F34" s="151"/>
      <c r="G34" s="152"/>
      <c r="H34" s="153">
        <f>SUM(H8:H33)</f>
        <v>50.340500000000013</v>
      </c>
      <c r="I34" s="46">
        <f>SUM(I8:I33)</f>
        <v>34.93</v>
      </c>
      <c r="J34" s="148">
        <f>SUM(J8:J33)</f>
        <v>26.15</v>
      </c>
      <c r="K34" s="46">
        <f>SUM(K8:K33)</f>
        <v>132.94999999999999</v>
      </c>
      <c r="L34" s="174">
        <f>SUM(L8:L33)</f>
        <v>905.33</v>
      </c>
      <c r="M34" s="46"/>
      <c r="N34" s="42"/>
    </row>
    <row r="35" spans="1:14">
      <c r="G35"/>
      <c r="H35"/>
    </row>
    <row r="36" spans="1:14">
      <c r="G36"/>
      <c r="H36"/>
    </row>
    <row r="37" spans="1:14">
      <c r="G37"/>
      <c r="H37"/>
    </row>
    <row r="38" spans="1:14">
      <c r="G38"/>
      <c r="H38"/>
    </row>
    <row r="39" spans="1:14">
      <c r="G39"/>
      <c r="H39"/>
    </row>
    <row r="40" spans="1:14">
      <c r="G40"/>
      <c r="H40"/>
    </row>
    <row r="41" spans="1:14">
      <c r="G41"/>
      <c r="H41"/>
    </row>
    <row r="42" spans="1:14">
      <c r="G42"/>
      <c r="H42"/>
    </row>
    <row r="43" spans="1:14" ht="15.75" customHeight="1" thickBot="1">
      <c r="G43"/>
      <c r="H43"/>
    </row>
    <row r="44" spans="1:14" ht="15" customHeight="1">
      <c r="A44" s="227"/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9"/>
    </row>
    <row r="45" spans="1:14" ht="15" customHeight="1">
      <c r="A45" s="230" t="s">
        <v>85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2"/>
    </row>
    <row r="46" spans="1:14" ht="25.5">
      <c r="A46" s="113" t="s">
        <v>0</v>
      </c>
      <c r="B46" s="112"/>
      <c r="C46" s="112" t="s">
        <v>1</v>
      </c>
      <c r="D46" s="4" t="s">
        <v>2</v>
      </c>
      <c r="E46" s="112" t="s">
        <v>3</v>
      </c>
      <c r="F46" s="112" t="s">
        <v>4</v>
      </c>
      <c r="G46" s="2" t="s">
        <v>5</v>
      </c>
      <c r="H46" s="112" t="s">
        <v>6</v>
      </c>
      <c r="I46" s="112" t="s">
        <v>7</v>
      </c>
      <c r="J46" s="114" t="s">
        <v>8</v>
      </c>
      <c r="K46" s="112" t="s">
        <v>9</v>
      </c>
      <c r="L46" s="112" t="s">
        <v>10</v>
      </c>
      <c r="M46" s="112" t="s">
        <v>11</v>
      </c>
      <c r="N46" s="115" t="s">
        <v>12</v>
      </c>
    </row>
    <row r="47" spans="1:14" ht="15" customHeight="1" thickBot="1">
      <c r="A47" s="116"/>
      <c r="B47" s="117" t="s">
        <v>13</v>
      </c>
      <c r="C47" s="112" t="s">
        <v>14</v>
      </c>
      <c r="D47" s="15"/>
      <c r="E47" s="117" t="s">
        <v>14</v>
      </c>
      <c r="F47" s="117" t="s">
        <v>14</v>
      </c>
      <c r="G47" s="16" t="s">
        <v>15</v>
      </c>
      <c r="H47" s="117" t="s">
        <v>16</v>
      </c>
      <c r="I47" s="117" t="s">
        <v>14</v>
      </c>
      <c r="J47" s="117" t="s">
        <v>14</v>
      </c>
      <c r="K47" s="117" t="s">
        <v>14</v>
      </c>
      <c r="L47" s="117" t="s">
        <v>14</v>
      </c>
      <c r="M47" s="117"/>
      <c r="N47" s="7"/>
    </row>
    <row r="48" spans="1:14" ht="15.95" customHeight="1">
      <c r="A48" s="233">
        <v>1</v>
      </c>
      <c r="B48" s="224" t="s">
        <v>77</v>
      </c>
      <c r="C48" s="236">
        <v>150</v>
      </c>
      <c r="D48" s="19" t="s">
        <v>68</v>
      </c>
      <c r="E48" s="202">
        <v>0.06</v>
      </c>
      <c r="F48" s="202">
        <v>0.06</v>
      </c>
      <c r="G48" s="20">
        <v>83</v>
      </c>
      <c r="H48" s="27">
        <f>G48*E48</f>
        <v>4.9799999999999995</v>
      </c>
      <c r="I48" s="103">
        <v>6.6</v>
      </c>
      <c r="J48" s="103">
        <v>4</v>
      </c>
      <c r="K48" s="104">
        <v>9.4</v>
      </c>
      <c r="L48" s="103">
        <v>139.19999999999999</v>
      </c>
      <c r="M48" s="30" t="s">
        <v>78</v>
      </c>
      <c r="N48" s="110" t="s">
        <v>17</v>
      </c>
    </row>
    <row r="49" spans="1:14" ht="15.95" customHeight="1">
      <c r="A49" s="234"/>
      <c r="B49" s="225"/>
      <c r="C49" s="237"/>
      <c r="D49" s="4" t="s">
        <v>19</v>
      </c>
      <c r="E49" s="203">
        <v>0.09</v>
      </c>
      <c r="F49" s="203">
        <v>0.09</v>
      </c>
      <c r="G49" s="2">
        <v>63</v>
      </c>
      <c r="H49" s="13">
        <f>G49*E49</f>
        <v>5.67</v>
      </c>
      <c r="I49" s="105"/>
      <c r="J49" s="105"/>
      <c r="K49" s="106"/>
      <c r="L49" s="105"/>
      <c r="M49" s="106"/>
      <c r="N49" s="110"/>
    </row>
    <row r="50" spans="1:14" ht="15.95" customHeight="1">
      <c r="A50" s="234"/>
      <c r="B50" s="225"/>
      <c r="C50" s="237"/>
      <c r="D50" s="4" t="s">
        <v>50</v>
      </c>
      <c r="E50" s="203">
        <v>6.0000000000000001E-3</v>
      </c>
      <c r="F50" s="203">
        <v>6.0000000000000001E-3</v>
      </c>
      <c r="G50" s="2">
        <v>407</v>
      </c>
      <c r="H50" s="13">
        <f>G50*E50</f>
        <v>2.4420000000000002</v>
      </c>
      <c r="I50" s="105"/>
      <c r="J50" s="105"/>
      <c r="K50" s="106"/>
      <c r="L50" s="105"/>
      <c r="M50" s="106"/>
      <c r="N50" s="110"/>
    </row>
    <row r="51" spans="1:14" ht="15.95" customHeight="1" thickBot="1">
      <c r="A51" s="234"/>
      <c r="B51" s="225"/>
      <c r="C51" s="237"/>
      <c r="D51" s="4" t="s">
        <v>49</v>
      </c>
      <c r="E51" s="203">
        <v>2E-3</v>
      </c>
      <c r="F51" s="203">
        <v>2E-3</v>
      </c>
      <c r="G51" s="2">
        <v>18</v>
      </c>
      <c r="H51" s="13">
        <f>G51*E51</f>
        <v>3.6000000000000004E-2</v>
      </c>
      <c r="I51" s="105"/>
      <c r="J51" s="105"/>
      <c r="K51" s="106"/>
      <c r="L51" s="105"/>
      <c r="M51" s="106"/>
      <c r="N51" s="110"/>
    </row>
    <row r="52" spans="1:14" ht="15.95" customHeight="1">
      <c r="A52" s="240">
        <v>2</v>
      </c>
      <c r="B52" s="233" t="s">
        <v>137</v>
      </c>
      <c r="C52" s="239">
        <v>50</v>
      </c>
      <c r="D52" s="56" t="s">
        <v>27</v>
      </c>
      <c r="E52" s="126">
        <v>0.06</v>
      </c>
      <c r="F52" s="124">
        <v>0.06</v>
      </c>
      <c r="G52" s="95">
        <v>45.45</v>
      </c>
      <c r="H52" s="65">
        <f t="shared" ref="H52:H55" si="2">E52*G52</f>
        <v>2.7269999999999999</v>
      </c>
      <c r="I52" s="109">
        <v>3.41</v>
      </c>
      <c r="J52" s="109">
        <v>0.45</v>
      </c>
      <c r="K52" s="29">
        <v>25.6</v>
      </c>
      <c r="L52" s="109">
        <v>120.25</v>
      </c>
      <c r="M52" s="21" t="s">
        <v>40</v>
      </c>
      <c r="N52" s="109"/>
    </row>
    <row r="53" spans="1:14" ht="15.95" customHeight="1" thickBot="1">
      <c r="A53" s="241"/>
      <c r="B53" s="235"/>
      <c r="C53" s="238"/>
      <c r="D53" s="4" t="s">
        <v>50</v>
      </c>
      <c r="E53" s="203">
        <v>1.4999999999999999E-2</v>
      </c>
      <c r="F53" s="203">
        <v>6.0000000000000001E-3</v>
      </c>
      <c r="G53" s="2">
        <v>407</v>
      </c>
      <c r="H53" s="13">
        <f>G53*E53</f>
        <v>6.1049999999999995</v>
      </c>
      <c r="I53" s="23"/>
      <c r="J53" s="110"/>
      <c r="K53" s="31"/>
      <c r="L53" s="110"/>
      <c r="M53" s="14"/>
      <c r="N53" s="110"/>
    </row>
    <row r="54" spans="1:14" ht="15.95" customHeight="1" thickBot="1">
      <c r="A54" s="240">
        <v>3</v>
      </c>
      <c r="B54" s="234" t="s">
        <v>47</v>
      </c>
      <c r="C54" s="225" t="s">
        <v>97</v>
      </c>
      <c r="D54" s="17" t="s">
        <v>46</v>
      </c>
      <c r="E54" s="120">
        <v>1E-3</v>
      </c>
      <c r="F54" s="120">
        <v>1E-3</v>
      </c>
      <c r="G54" s="18">
        <v>690</v>
      </c>
      <c r="H54" s="140">
        <f t="shared" si="2"/>
        <v>0.69000000000000006</v>
      </c>
      <c r="I54" s="103"/>
      <c r="J54" s="103"/>
      <c r="K54" s="104"/>
      <c r="L54" s="103"/>
      <c r="M54" s="104"/>
      <c r="N54" s="110"/>
    </row>
    <row r="55" spans="1:14" ht="15.95" customHeight="1">
      <c r="A55" s="241"/>
      <c r="B55" s="234"/>
      <c r="C55" s="225"/>
      <c r="D55" s="4" t="s">
        <v>37</v>
      </c>
      <c r="E55" s="112">
        <v>1.4999999999999999E-2</v>
      </c>
      <c r="F55" s="112">
        <v>1.4999999999999999E-2</v>
      </c>
      <c r="G55" s="2">
        <v>65</v>
      </c>
      <c r="H55" s="86">
        <f t="shared" si="2"/>
        <v>0.97499999999999998</v>
      </c>
      <c r="I55" s="128">
        <v>0.2</v>
      </c>
      <c r="J55" s="128">
        <v>0</v>
      </c>
      <c r="K55" s="129">
        <v>15</v>
      </c>
      <c r="L55" s="128">
        <v>58</v>
      </c>
      <c r="M55" s="106" t="s">
        <v>64</v>
      </c>
      <c r="N55" s="110"/>
    </row>
    <row r="56" spans="1:14" ht="15.95" customHeight="1" thickBot="1">
      <c r="A56" s="242"/>
      <c r="B56" s="235"/>
      <c r="C56" s="226"/>
      <c r="D56" s="24"/>
      <c r="E56" s="119"/>
      <c r="F56" s="119"/>
      <c r="G56" s="6"/>
      <c r="H56" s="51"/>
      <c r="I56" s="107"/>
      <c r="J56" s="107"/>
      <c r="K56" s="108"/>
      <c r="L56" s="107"/>
      <c r="M56" s="108"/>
      <c r="N56" s="111"/>
    </row>
    <row r="57" spans="1:14" ht="15.95" customHeight="1">
      <c r="A57" s="14"/>
      <c r="B57" s="14"/>
      <c r="C57" s="14"/>
      <c r="D57" s="141"/>
      <c r="E57" s="14"/>
      <c r="F57" s="14"/>
      <c r="G57" s="10"/>
      <c r="H57" s="10"/>
      <c r="I57" s="133"/>
      <c r="J57" s="133"/>
      <c r="K57" s="133"/>
      <c r="L57" s="133"/>
      <c r="M57" s="133"/>
      <c r="N57" s="89"/>
    </row>
    <row r="58" spans="1:14" ht="15.95" customHeight="1">
      <c r="A58" s="14"/>
      <c r="B58" s="79" t="s">
        <v>95</v>
      </c>
      <c r="C58" s="79"/>
      <c r="D58" s="142"/>
      <c r="E58" s="79"/>
      <c r="F58" s="79"/>
      <c r="G58" s="85"/>
      <c r="H58" s="79"/>
      <c r="I58" s="79"/>
      <c r="J58" s="79"/>
      <c r="K58" s="79"/>
      <c r="L58" s="79"/>
      <c r="M58" s="79"/>
      <c r="N58" s="84"/>
    </row>
    <row r="59" spans="1:14" ht="15.95" customHeight="1">
      <c r="A59" s="245">
        <v>1</v>
      </c>
      <c r="B59" s="225" t="s">
        <v>26</v>
      </c>
      <c r="C59" s="237">
        <v>200</v>
      </c>
      <c r="D59" s="93" t="s">
        <v>99</v>
      </c>
      <c r="E59" s="83">
        <v>0.06</v>
      </c>
      <c r="F59" s="38">
        <v>0.08</v>
      </c>
      <c r="G59" s="99">
        <v>325</v>
      </c>
      <c r="H59" s="140">
        <f>E59*G59</f>
        <v>19.5</v>
      </c>
      <c r="I59" s="110"/>
      <c r="J59" s="110"/>
      <c r="K59" s="31"/>
      <c r="L59" s="110"/>
      <c r="M59" s="14"/>
      <c r="N59" s="110" t="s">
        <v>17</v>
      </c>
    </row>
    <row r="60" spans="1:14" ht="15.95" customHeight="1">
      <c r="A60" s="234"/>
      <c r="B60" s="225"/>
      <c r="C60" s="237"/>
      <c r="D60" s="93" t="s">
        <v>41</v>
      </c>
      <c r="E60" s="83">
        <v>2E-3</v>
      </c>
      <c r="F60" s="38">
        <v>2E-3</v>
      </c>
      <c r="G60" s="99">
        <v>18</v>
      </c>
      <c r="H60" s="140">
        <f t="shared" ref="H60:H69" si="3">E60*G60</f>
        <v>3.6000000000000004E-2</v>
      </c>
      <c r="I60" s="110"/>
      <c r="J60" s="110"/>
      <c r="K60" s="31"/>
      <c r="L60" s="110"/>
      <c r="M60" s="14"/>
      <c r="N60" s="110"/>
    </row>
    <row r="61" spans="1:14" ht="15.95" customHeight="1">
      <c r="A61" s="234"/>
      <c r="B61" s="225"/>
      <c r="C61" s="237"/>
      <c r="D61" s="93" t="s">
        <v>20</v>
      </c>
      <c r="E61" s="83">
        <v>5.0000000000000001E-3</v>
      </c>
      <c r="F61" s="38">
        <v>4.0000000000000001E-3</v>
      </c>
      <c r="G61" s="99">
        <v>18</v>
      </c>
      <c r="H61" s="140">
        <f t="shared" si="3"/>
        <v>0.09</v>
      </c>
      <c r="I61" s="110"/>
      <c r="J61" s="110"/>
      <c r="K61" s="31"/>
      <c r="L61" s="110"/>
      <c r="M61" s="14"/>
      <c r="N61" s="110"/>
    </row>
    <row r="62" spans="1:14" ht="15.95" customHeight="1">
      <c r="A62" s="234"/>
      <c r="B62" s="225"/>
      <c r="C62" s="237"/>
      <c r="D62" s="93" t="s">
        <v>42</v>
      </c>
      <c r="E62" s="83">
        <v>8.5000000000000006E-2</v>
      </c>
      <c r="F62" s="38">
        <v>8.5000000000000006E-2</v>
      </c>
      <c r="G62" s="99">
        <v>30</v>
      </c>
      <c r="H62" s="140">
        <f t="shared" si="3"/>
        <v>2.5500000000000003</v>
      </c>
      <c r="I62" s="110">
        <v>17.399999999999999</v>
      </c>
      <c r="J62" s="110">
        <v>21.2</v>
      </c>
      <c r="K62" s="31">
        <v>31</v>
      </c>
      <c r="L62" s="110">
        <v>384</v>
      </c>
      <c r="M62" s="14"/>
      <c r="N62" s="110"/>
    </row>
    <row r="63" spans="1:14" ht="15.95" customHeight="1">
      <c r="A63" s="234"/>
      <c r="B63" s="225"/>
      <c r="C63" s="237"/>
      <c r="D63" s="93" t="s">
        <v>22</v>
      </c>
      <c r="E63" s="83">
        <v>3.0000000000000001E-3</v>
      </c>
      <c r="F63" s="38">
        <v>3.0000000000000001E-3</v>
      </c>
      <c r="G63" s="99">
        <v>105</v>
      </c>
      <c r="H63" s="140">
        <f t="shared" si="3"/>
        <v>0.315</v>
      </c>
      <c r="I63" s="110"/>
      <c r="J63" s="110"/>
      <c r="K63" s="31"/>
      <c r="L63" s="110"/>
      <c r="M63" s="14"/>
      <c r="N63" s="110"/>
    </row>
    <row r="64" spans="1:14" ht="15.95" customHeight="1">
      <c r="A64" s="234"/>
      <c r="B64" s="225"/>
      <c r="C64" s="237"/>
      <c r="D64" s="93" t="s">
        <v>43</v>
      </c>
      <c r="E64" s="83">
        <v>3.0000000000000001E-3</v>
      </c>
      <c r="F64" s="38">
        <v>3.0000000000000001E-3</v>
      </c>
      <c r="G64" s="99">
        <v>24</v>
      </c>
      <c r="H64" s="140">
        <f t="shared" si="3"/>
        <v>7.2000000000000008E-2</v>
      </c>
      <c r="I64" s="110"/>
      <c r="J64" s="110"/>
      <c r="K64" s="31"/>
      <c r="L64" s="110"/>
      <c r="M64" s="14"/>
      <c r="N64" s="110"/>
    </row>
    <row r="65" spans="1:14" ht="15.95" customHeight="1">
      <c r="A65" s="234"/>
      <c r="B65" s="225"/>
      <c r="C65" s="237"/>
      <c r="D65" s="93" t="s">
        <v>44</v>
      </c>
      <c r="E65" s="83">
        <v>3.0000000000000001E-3</v>
      </c>
      <c r="F65" s="38">
        <v>3.0000000000000001E-3</v>
      </c>
      <c r="G65" s="99">
        <v>29</v>
      </c>
      <c r="H65" s="140">
        <f t="shared" si="3"/>
        <v>8.7000000000000008E-2</v>
      </c>
      <c r="I65" s="110"/>
      <c r="J65" s="110"/>
      <c r="K65" s="31"/>
      <c r="L65" s="110"/>
      <c r="M65" s="14"/>
      <c r="N65" s="110"/>
    </row>
    <row r="66" spans="1:14" ht="15.95" customHeight="1">
      <c r="A66" s="234"/>
      <c r="B66" s="225"/>
      <c r="C66" s="237"/>
      <c r="D66" s="57" t="s">
        <v>23</v>
      </c>
      <c r="E66" s="127">
        <v>1E-3</v>
      </c>
      <c r="F66" s="125">
        <v>1E-3</v>
      </c>
      <c r="G66" s="96">
        <v>115</v>
      </c>
      <c r="H66" s="140">
        <f t="shared" si="3"/>
        <v>0.115</v>
      </c>
      <c r="I66" s="110"/>
      <c r="J66" s="110"/>
      <c r="K66" s="31"/>
      <c r="L66" s="110"/>
      <c r="M66" s="14"/>
      <c r="N66" s="110"/>
    </row>
    <row r="67" spans="1:14" ht="15.95" customHeight="1">
      <c r="A67" s="234"/>
      <c r="B67" s="225"/>
      <c r="C67" s="237"/>
      <c r="D67" s="57"/>
      <c r="E67" s="127"/>
      <c r="F67" s="125"/>
      <c r="G67" s="96"/>
      <c r="H67" s="140"/>
      <c r="I67" s="110"/>
      <c r="J67" s="110"/>
      <c r="K67" s="31"/>
      <c r="L67" s="110"/>
      <c r="M67" s="14"/>
      <c r="N67" s="110"/>
    </row>
    <row r="68" spans="1:14" ht="15.95" customHeight="1" thickBot="1">
      <c r="A68" s="235"/>
      <c r="B68" s="225"/>
      <c r="C68" s="237"/>
      <c r="D68" s="90"/>
      <c r="E68" s="94"/>
      <c r="F68" s="39"/>
      <c r="G68" s="97"/>
      <c r="H68" s="70"/>
      <c r="I68" s="110"/>
      <c r="J68" s="110"/>
      <c r="K68" s="31"/>
      <c r="L68" s="110"/>
      <c r="M68" s="14"/>
      <c r="N68" s="110"/>
    </row>
    <row r="69" spans="1:14" ht="15.95" customHeight="1">
      <c r="A69" s="240">
        <v>2</v>
      </c>
      <c r="B69" s="233" t="s">
        <v>96</v>
      </c>
      <c r="C69" s="239">
        <v>40</v>
      </c>
      <c r="D69" s="60" t="s">
        <v>27</v>
      </c>
      <c r="E69" s="29">
        <v>0.04</v>
      </c>
      <c r="F69" s="109">
        <v>0.04</v>
      </c>
      <c r="G69" s="73">
        <v>45.45</v>
      </c>
      <c r="H69" s="95">
        <f t="shared" si="3"/>
        <v>1.8180000000000001</v>
      </c>
      <c r="I69" s="109">
        <v>2.76</v>
      </c>
      <c r="J69" s="109">
        <v>0.36</v>
      </c>
      <c r="K69" s="29">
        <v>20.48</v>
      </c>
      <c r="L69" s="109">
        <v>96.2</v>
      </c>
      <c r="M69" s="21" t="s">
        <v>40</v>
      </c>
      <c r="N69" s="109"/>
    </row>
    <row r="70" spans="1:14" ht="15.95" customHeight="1" thickBot="1">
      <c r="A70" s="241"/>
      <c r="B70" s="234"/>
      <c r="C70" s="237"/>
      <c r="D70" s="92"/>
      <c r="E70" s="32"/>
      <c r="F70" s="111"/>
      <c r="G70" s="52"/>
      <c r="H70" s="52"/>
      <c r="I70" s="111"/>
      <c r="J70" s="111"/>
      <c r="K70" s="32"/>
      <c r="L70" s="111"/>
      <c r="M70" s="25"/>
      <c r="N70" s="111"/>
    </row>
    <row r="71" spans="1:14" ht="15.95" customHeight="1">
      <c r="A71" s="243">
        <v>3</v>
      </c>
      <c r="B71" s="233" t="s">
        <v>47</v>
      </c>
      <c r="C71" s="224" t="s">
        <v>28</v>
      </c>
      <c r="D71" s="19" t="s">
        <v>46</v>
      </c>
      <c r="E71" s="118">
        <v>1E-3</v>
      </c>
      <c r="F71" s="118">
        <v>1E-3</v>
      </c>
      <c r="G71" s="20">
        <v>690</v>
      </c>
      <c r="H71" s="140">
        <f>E71*G71</f>
        <v>0.69000000000000006</v>
      </c>
      <c r="I71" s="105"/>
      <c r="J71" s="105"/>
      <c r="K71" s="106"/>
      <c r="L71" s="105"/>
      <c r="M71" s="106"/>
      <c r="N71" s="110"/>
    </row>
    <row r="72" spans="1:14" ht="15.95" customHeight="1" thickBot="1">
      <c r="A72" s="244"/>
      <c r="B72" s="234"/>
      <c r="C72" s="225"/>
      <c r="D72" s="15" t="s">
        <v>37</v>
      </c>
      <c r="E72" s="117">
        <v>1.4999999999999999E-2</v>
      </c>
      <c r="F72" s="117">
        <v>1.4999999999999999E-2</v>
      </c>
      <c r="G72" s="16">
        <v>65</v>
      </c>
      <c r="H72" s="70">
        <f>E72*G72</f>
        <v>0.97499999999999998</v>
      </c>
      <c r="I72" s="128">
        <v>0.2</v>
      </c>
      <c r="J72" s="128">
        <v>0</v>
      </c>
      <c r="K72" s="129">
        <v>15</v>
      </c>
      <c r="L72" s="128">
        <v>58</v>
      </c>
      <c r="M72" s="106" t="s">
        <v>64</v>
      </c>
      <c r="N72" s="110"/>
    </row>
    <row r="73" spans="1:14" ht="12" customHeight="1">
      <c r="A73" s="29"/>
      <c r="B73" s="21"/>
      <c r="C73" s="21"/>
      <c r="D73" s="149"/>
      <c r="E73" s="135"/>
      <c r="F73" s="135"/>
      <c r="G73" s="101"/>
      <c r="H73" s="101"/>
      <c r="I73" s="103"/>
      <c r="J73" s="144"/>
      <c r="K73" s="103"/>
      <c r="L73" s="144"/>
      <c r="M73" s="103"/>
      <c r="N73" s="30"/>
    </row>
    <row r="74" spans="1:14" ht="12" customHeight="1" thickBot="1">
      <c r="A74" s="145"/>
      <c r="B74" s="146" t="s">
        <v>24</v>
      </c>
      <c r="C74" s="147"/>
      <c r="D74" s="150"/>
      <c r="E74" s="151"/>
      <c r="F74" s="151"/>
      <c r="G74" s="152"/>
      <c r="H74" s="153">
        <f>SUM(H48:H73)</f>
        <v>49.873000000000005</v>
      </c>
      <c r="I74" s="46">
        <f>SUM(I48:I73)</f>
        <v>30.569999999999997</v>
      </c>
      <c r="J74" s="46">
        <f>SUM(J48:J73)</f>
        <v>26.009999999999998</v>
      </c>
      <c r="K74" s="46">
        <f>SUM(K48:K73)</f>
        <v>116.48</v>
      </c>
      <c r="L74" s="46">
        <f>SUM(L48:L73)</f>
        <v>855.65000000000009</v>
      </c>
      <c r="M74" s="46"/>
      <c r="N74" s="42"/>
    </row>
    <row r="75" spans="1:14" ht="15.75" customHeight="1">
      <c r="A75" s="9"/>
      <c r="B75" s="9"/>
      <c r="C75" s="9"/>
      <c r="D75" s="9"/>
      <c r="E75" s="9"/>
      <c r="F75" s="9"/>
      <c r="G75" s="9"/>
      <c r="H75" s="132"/>
      <c r="I75" s="133"/>
      <c r="J75" s="133"/>
      <c r="K75" s="133"/>
      <c r="L75" s="133"/>
      <c r="M75" s="133"/>
      <c r="N75" s="11"/>
    </row>
    <row r="76" spans="1:14" ht="15.75" customHeight="1">
      <c r="A76" s="9"/>
      <c r="B76" s="9"/>
      <c r="C76" s="9"/>
      <c r="D76" s="9"/>
      <c r="E76" s="9"/>
      <c r="F76" s="9"/>
      <c r="G76" s="9"/>
      <c r="H76" s="132"/>
      <c r="I76" s="133"/>
      <c r="J76" s="133"/>
      <c r="K76" s="133"/>
      <c r="L76" s="133"/>
      <c r="M76" s="133"/>
      <c r="N76" s="11"/>
    </row>
    <row r="77" spans="1:14" ht="15.75" customHeight="1">
      <c r="A77" s="9"/>
      <c r="B77" s="9"/>
      <c r="C77" s="9"/>
      <c r="D77" s="9"/>
      <c r="E77" s="9"/>
      <c r="F77" s="9"/>
      <c r="G77" s="9"/>
      <c r="H77" s="132"/>
      <c r="I77" s="133"/>
      <c r="J77" s="133"/>
      <c r="K77" s="133"/>
      <c r="L77" s="133"/>
      <c r="M77" s="133"/>
      <c r="N77" s="11"/>
    </row>
    <row r="78" spans="1:14" ht="15.75" customHeight="1">
      <c r="A78" s="9"/>
      <c r="B78" s="9"/>
      <c r="C78" s="9"/>
      <c r="D78" s="9"/>
      <c r="E78" s="9"/>
      <c r="F78" s="9"/>
      <c r="G78" s="9"/>
      <c r="H78" s="132"/>
      <c r="I78" s="133"/>
      <c r="J78" s="133"/>
      <c r="K78" s="133"/>
      <c r="L78" s="133"/>
      <c r="M78" s="133"/>
      <c r="N78" s="11"/>
    </row>
    <row r="79" spans="1:14" ht="15.75" customHeight="1">
      <c r="A79" s="9"/>
      <c r="B79" s="9"/>
      <c r="C79" s="9"/>
      <c r="D79" s="9"/>
      <c r="E79" s="9"/>
      <c r="F79" s="9"/>
      <c r="G79" s="9"/>
      <c r="H79" s="132"/>
      <c r="I79" s="133"/>
      <c r="J79" s="133"/>
      <c r="K79" s="133"/>
      <c r="L79" s="133"/>
      <c r="M79" s="133"/>
      <c r="N79" s="11"/>
    </row>
    <row r="80" spans="1:14" ht="15.75" customHeight="1">
      <c r="A80" s="9"/>
      <c r="B80" s="9"/>
      <c r="C80" s="9"/>
      <c r="D80" s="9"/>
      <c r="E80" s="9"/>
      <c r="F80" s="9"/>
      <c r="G80" s="9"/>
      <c r="H80" s="132"/>
      <c r="I80" s="133"/>
      <c r="J80" s="133"/>
      <c r="K80" s="133"/>
      <c r="L80" s="133"/>
      <c r="M80" s="133"/>
      <c r="N80" s="11"/>
    </row>
    <row r="81" spans="1:14" ht="15.75" customHeight="1">
      <c r="A81" s="9"/>
      <c r="B81" s="9"/>
      <c r="C81" s="9"/>
      <c r="D81" s="9"/>
      <c r="E81" s="9"/>
      <c r="F81" s="9"/>
      <c r="G81" s="9"/>
      <c r="H81" s="132"/>
      <c r="I81" s="133"/>
      <c r="J81" s="133"/>
      <c r="K81" s="133"/>
      <c r="L81" s="133"/>
      <c r="M81" s="133"/>
      <c r="N81" s="11"/>
    </row>
    <row r="82" spans="1:14" ht="15.75" customHeight="1">
      <c r="A82" s="9"/>
      <c r="B82" s="9"/>
      <c r="C82" s="9"/>
      <c r="D82" s="9"/>
      <c r="E82" s="9"/>
      <c r="F82" s="9"/>
      <c r="G82" s="9"/>
      <c r="H82" s="132"/>
      <c r="I82" s="133"/>
      <c r="J82" s="133"/>
      <c r="K82" s="133"/>
      <c r="L82" s="133"/>
      <c r="M82" s="133"/>
      <c r="N82" s="11"/>
    </row>
    <row r="83" spans="1:14" ht="15.75" customHeight="1" thickBot="1">
      <c r="A83" s="9"/>
      <c r="B83" s="9"/>
      <c r="C83" s="9"/>
      <c r="D83" s="9"/>
      <c r="E83" s="9"/>
      <c r="F83" s="9"/>
      <c r="G83" s="9"/>
      <c r="H83" s="132"/>
      <c r="I83" s="133"/>
      <c r="J83" s="133"/>
      <c r="K83" s="133"/>
      <c r="L83" s="133"/>
      <c r="M83" s="133"/>
      <c r="N83" s="11"/>
    </row>
    <row r="84" spans="1:14" ht="15" customHeight="1">
      <c r="A84" s="227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9"/>
    </row>
    <row r="85" spans="1:14">
      <c r="A85" s="230" t="s">
        <v>29</v>
      </c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2"/>
    </row>
    <row r="86" spans="1:14" ht="25.5">
      <c r="A86" s="113" t="s">
        <v>0</v>
      </c>
      <c r="B86" s="112"/>
      <c r="C86" s="112" t="s">
        <v>1</v>
      </c>
      <c r="D86" s="4" t="s">
        <v>2</v>
      </c>
      <c r="E86" s="112" t="s">
        <v>3</v>
      </c>
      <c r="F86" s="112" t="s">
        <v>4</v>
      </c>
      <c r="G86" s="2" t="s">
        <v>5</v>
      </c>
      <c r="H86" s="112" t="s">
        <v>6</v>
      </c>
      <c r="I86" s="112" t="s">
        <v>7</v>
      </c>
      <c r="J86" s="114" t="s">
        <v>8</v>
      </c>
      <c r="K86" s="112" t="s">
        <v>9</v>
      </c>
      <c r="L86" s="112" t="s">
        <v>10</v>
      </c>
      <c r="M86" s="112" t="s">
        <v>11</v>
      </c>
      <c r="N86" s="115" t="s">
        <v>12</v>
      </c>
    </row>
    <row r="87" spans="1:14" ht="15" customHeight="1" thickBot="1">
      <c r="A87" s="116"/>
      <c r="B87" s="117" t="s">
        <v>13</v>
      </c>
      <c r="C87" s="112" t="s">
        <v>14</v>
      </c>
      <c r="D87" s="15"/>
      <c r="E87" s="117" t="s">
        <v>14</v>
      </c>
      <c r="F87" s="117" t="s">
        <v>14</v>
      </c>
      <c r="G87" s="16" t="s">
        <v>15</v>
      </c>
      <c r="H87" s="117" t="s">
        <v>16</v>
      </c>
      <c r="I87" s="117" t="s">
        <v>14</v>
      </c>
      <c r="J87" s="117" t="s">
        <v>14</v>
      </c>
      <c r="K87" s="117" t="s">
        <v>14</v>
      </c>
      <c r="L87" s="117" t="s">
        <v>14</v>
      </c>
      <c r="M87" s="117"/>
      <c r="N87" s="7"/>
    </row>
    <row r="88" spans="1:14" ht="15.95" customHeight="1">
      <c r="A88" s="233">
        <v>1</v>
      </c>
      <c r="B88" s="224" t="s">
        <v>86</v>
      </c>
      <c r="C88" s="236" t="s">
        <v>100</v>
      </c>
      <c r="D88" s="19" t="s">
        <v>87</v>
      </c>
      <c r="E88" s="202">
        <v>9.5000000000000001E-2</v>
      </c>
      <c r="F88" s="202">
        <v>9.5000000000000001E-2</v>
      </c>
      <c r="G88" s="20">
        <v>173</v>
      </c>
      <c r="H88" s="49">
        <f t="shared" ref="H88:H93" si="4">E88*G88</f>
        <v>16.434999999999999</v>
      </c>
      <c r="I88" s="36"/>
      <c r="J88" s="36"/>
      <c r="K88" s="22"/>
      <c r="L88" s="36"/>
      <c r="M88" s="190"/>
      <c r="N88" s="110" t="s">
        <v>17</v>
      </c>
    </row>
    <row r="89" spans="1:14" ht="15.95" customHeight="1">
      <c r="A89" s="234"/>
      <c r="B89" s="225"/>
      <c r="C89" s="237"/>
      <c r="D89" s="4" t="s">
        <v>88</v>
      </c>
      <c r="E89" s="203">
        <v>1.2E-2</v>
      </c>
      <c r="F89" s="203">
        <v>0.01</v>
      </c>
      <c r="G89" s="2">
        <v>37</v>
      </c>
      <c r="H89" s="50">
        <f t="shared" si="4"/>
        <v>0.44400000000000001</v>
      </c>
      <c r="I89" s="45">
        <v>15</v>
      </c>
      <c r="J89" s="45">
        <v>10</v>
      </c>
      <c r="K89" s="12">
        <v>171.2</v>
      </c>
      <c r="L89" s="45">
        <v>195</v>
      </c>
      <c r="M89" s="45" t="s">
        <v>93</v>
      </c>
      <c r="N89" s="110"/>
    </row>
    <row r="90" spans="1:14" ht="15.95" customHeight="1">
      <c r="A90" s="234"/>
      <c r="B90" s="225"/>
      <c r="C90" s="237"/>
      <c r="D90" s="4" t="s">
        <v>55</v>
      </c>
      <c r="E90" s="203">
        <v>5.0000000000000001E-3</v>
      </c>
      <c r="F90" s="203">
        <v>5.0000000000000001E-3</v>
      </c>
      <c r="G90" s="2">
        <v>65</v>
      </c>
      <c r="H90" s="50">
        <f t="shared" si="4"/>
        <v>0.32500000000000001</v>
      </c>
      <c r="I90" s="45"/>
      <c r="J90" s="45"/>
      <c r="K90" s="12"/>
      <c r="L90" s="45"/>
      <c r="M90" s="45"/>
      <c r="N90" s="110"/>
    </row>
    <row r="91" spans="1:14" ht="15.95" customHeight="1">
      <c r="A91" s="234"/>
      <c r="B91" s="225"/>
      <c r="C91" s="237"/>
      <c r="D91" s="4" t="s">
        <v>89</v>
      </c>
      <c r="E91" s="203">
        <v>7.0000000000000001E-3</v>
      </c>
      <c r="F91" s="203">
        <v>7.0000000000000001E-3</v>
      </c>
      <c r="G91" s="2">
        <v>191.67</v>
      </c>
      <c r="H91" s="50">
        <f t="shared" si="4"/>
        <v>1.34169</v>
      </c>
      <c r="I91" s="45"/>
      <c r="J91" s="45"/>
      <c r="K91" s="12"/>
      <c r="L91" s="45"/>
      <c r="M91" s="45"/>
      <c r="N91" s="110"/>
    </row>
    <row r="92" spans="1:14" ht="15.95" customHeight="1">
      <c r="A92" s="234"/>
      <c r="B92" s="225"/>
      <c r="C92" s="237"/>
      <c r="D92" s="4" t="s">
        <v>50</v>
      </c>
      <c r="E92" s="203">
        <v>3.0000000000000001E-3</v>
      </c>
      <c r="F92" s="203">
        <v>3.0000000000000001E-3</v>
      </c>
      <c r="G92" s="2">
        <v>407</v>
      </c>
      <c r="H92" s="50">
        <f t="shared" si="4"/>
        <v>1.2210000000000001</v>
      </c>
      <c r="I92" s="45"/>
      <c r="J92" s="45"/>
      <c r="K92" s="12"/>
      <c r="L92" s="45"/>
      <c r="M92" s="45"/>
      <c r="N92" s="110"/>
    </row>
    <row r="93" spans="1:14" ht="15.95" customHeight="1" thickBot="1">
      <c r="A93" s="234"/>
      <c r="B93" s="225"/>
      <c r="C93" s="237"/>
      <c r="D93" s="4" t="s">
        <v>51</v>
      </c>
      <c r="E93" s="203">
        <v>5.0000000000000001E-3</v>
      </c>
      <c r="F93" s="203">
        <v>5.0000000000000001E-3</v>
      </c>
      <c r="G93" s="2">
        <v>144</v>
      </c>
      <c r="H93" s="50">
        <f t="shared" si="4"/>
        <v>0.72</v>
      </c>
      <c r="I93" s="45"/>
      <c r="J93" s="45"/>
      <c r="K93" s="12"/>
      <c r="L93" s="45"/>
      <c r="M93" s="45"/>
      <c r="N93" s="110"/>
    </row>
    <row r="94" spans="1:14" ht="15.95" customHeight="1">
      <c r="A94" s="240">
        <v>2</v>
      </c>
      <c r="B94" s="233" t="s">
        <v>96</v>
      </c>
      <c r="C94" s="239">
        <v>50</v>
      </c>
      <c r="D94" s="56" t="s">
        <v>27</v>
      </c>
      <c r="E94" s="126">
        <v>0.05</v>
      </c>
      <c r="F94" s="124">
        <v>0.05</v>
      </c>
      <c r="G94" s="159">
        <v>45.45</v>
      </c>
      <c r="H94" s="49">
        <f t="shared" ref="H94:H97" si="5">E94*G94</f>
        <v>2.2725000000000004</v>
      </c>
      <c r="I94" s="109">
        <v>3.41</v>
      </c>
      <c r="J94" s="109">
        <v>0.45</v>
      </c>
      <c r="K94" s="29">
        <v>25.6</v>
      </c>
      <c r="L94" s="109">
        <v>120.25</v>
      </c>
      <c r="M94" s="21" t="s">
        <v>40</v>
      </c>
      <c r="N94" s="109"/>
    </row>
    <row r="95" spans="1:14" ht="15.95" customHeight="1" thickBot="1">
      <c r="A95" s="241"/>
      <c r="B95" s="234"/>
      <c r="C95" s="237"/>
      <c r="D95" s="92"/>
      <c r="E95" s="32"/>
      <c r="F95" s="111"/>
      <c r="G95" s="76"/>
      <c r="H95" s="52">
        <f t="shared" si="5"/>
        <v>0</v>
      </c>
      <c r="I95" s="23"/>
      <c r="J95" s="110"/>
      <c r="K95" s="31"/>
      <c r="L95" s="110"/>
      <c r="M95" s="14"/>
      <c r="N95" s="110"/>
    </row>
    <row r="96" spans="1:14" ht="15.95" customHeight="1">
      <c r="A96" s="240">
        <v>3</v>
      </c>
      <c r="B96" s="233" t="s">
        <v>47</v>
      </c>
      <c r="C96" s="224" t="s">
        <v>106</v>
      </c>
      <c r="D96" s="19" t="s">
        <v>46</v>
      </c>
      <c r="E96" s="118">
        <v>1E-3</v>
      </c>
      <c r="F96" s="118">
        <v>1E-3</v>
      </c>
      <c r="G96" s="20">
        <v>690</v>
      </c>
      <c r="H96" s="10">
        <f t="shared" si="5"/>
        <v>0.69000000000000006</v>
      </c>
      <c r="I96" s="103"/>
      <c r="J96" s="103"/>
      <c r="K96" s="104"/>
      <c r="L96" s="103"/>
      <c r="M96" s="104"/>
      <c r="N96" s="109"/>
    </row>
    <row r="97" spans="1:14" ht="15.95" customHeight="1">
      <c r="A97" s="241"/>
      <c r="B97" s="234"/>
      <c r="C97" s="225"/>
      <c r="D97" s="4" t="s">
        <v>37</v>
      </c>
      <c r="E97" s="112">
        <v>1.4999999999999999E-2</v>
      </c>
      <c r="F97" s="112">
        <v>1.4999999999999999E-2</v>
      </c>
      <c r="G97" s="2">
        <v>65</v>
      </c>
      <c r="H97" s="13">
        <f t="shared" si="5"/>
        <v>0.97499999999999998</v>
      </c>
      <c r="I97" s="128">
        <v>0.2</v>
      </c>
      <c r="J97" s="128">
        <v>0</v>
      </c>
      <c r="K97" s="129">
        <v>15</v>
      </c>
      <c r="L97" s="128">
        <v>58</v>
      </c>
      <c r="M97" s="106" t="s">
        <v>64</v>
      </c>
      <c r="N97" s="110"/>
    </row>
    <row r="98" spans="1:14" ht="15.95" customHeight="1" thickBot="1">
      <c r="A98" s="242"/>
      <c r="B98" s="235"/>
      <c r="C98" s="226"/>
      <c r="D98" s="24"/>
      <c r="E98" s="119"/>
      <c r="F98" s="119"/>
      <c r="G98" s="6"/>
      <c r="H98" s="28"/>
      <c r="I98" s="107"/>
      <c r="J98" s="107"/>
      <c r="K98" s="108"/>
      <c r="L98" s="107"/>
      <c r="M98" s="108"/>
      <c r="N98" s="111"/>
    </row>
    <row r="99" spans="1:14" ht="15.95" customHeight="1">
      <c r="A99" s="14"/>
      <c r="B99" s="14"/>
      <c r="C99" s="14"/>
      <c r="D99" s="141"/>
      <c r="E99" s="14"/>
      <c r="F99" s="14"/>
      <c r="G99" s="10"/>
      <c r="H99" s="10"/>
      <c r="I99" s="133"/>
      <c r="J99" s="133"/>
      <c r="K99" s="133"/>
      <c r="L99" s="133"/>
      <c r="M99" s="133"/>
      <c r="N99" s="89"/>
    </row>
    <row r="100" spans="1:14" ht="15.95" customHeight="1">
      <c r="A100" s="14"/>
      <c r="B100" s="79" t="s">
        <v>95</v>
      </c>
      <c r="C100" s="79"/>
      <c r="D100" s="142"/>
      <c r="E100" s="79"/>
      <c r="F100" s="79"/>
      <c r="G100" s="85"/>
      <c r="H100" s="79"/>
      <c r="I100" s="79"/>
      <c r="J100" s="79"/>
      <c r="K100" s="79"/>
      <c r="L100" s="79"/>
      <c r="M100" s="79"/>
      <c r="N100" s="84"/>
    </row>
    <row r="101" spans="1:14" ht="15.95" customHeight="1">
      <c r="A101" s="245">
        <v>1</v>
      </c>
      <c r="B101" s="225" t="s">
        <v>138</v>
      </c>
      <c r="C101" s="237" t="s">
        <v>126</v>
      </c>
      <c r="D101" s="93" t="s">
        <v>48</v>
      </c>
      <c r="E101" s="83">
        <v>0.04</v>
      </c>
      <c r="F101" s="38">
        <v>0.05</v>
      </c>
      <c r="G101" s="99">
        <v>450</v>
      </c>
      <c r="H101" s="140">
        <f>E101*G101</f>
        <v>18</v>
      </c>
      <c r="I101" s="110"/>
      <c r="J101" s="110"/>
      <c r="K101" s="31"/>
      <c r="L101" s="110"/>
      <c r="M101" s="14"/>
      <c r="N101" s="110" t="s">
        <v>17</v>
      </c>
    </row>
    <row r="102" spans="1:14" ht="15.95" customHeight="1">
      <c r="A102" s="234"/>
      <c r="B102" s="225"/>
      <c r="C102" s="237"/>
      <c r="D102" s="93" t="s">
        <v>41</v>
      </c>
      <c r="E102" s="83">
        <v>3.0000000000000001E-3</v>
      </c>
      <c r="F102" s="38">
        <v>3.0000000000000001E-3</v>
      </c>
      <c r="G102" s="99">
        <v>18</v>
      </c>
      <c r="H102" s="140">
        <f t="shared" ref="H102:H110" si="6">E102*G102</f>
        <v>5.3999999999999999E-2</v>
      </c>
      <c r="I102" s="110"/>
      <c r="J102" s="110"/>
      <c r="K102" s="31"/>
      <c r="L102" s="110"/>
      <c r="M102" s="14"/>
      <c r="N102" s="110"/>
    </row>
    <row r="103" spans="1:14" ht="15.95" customHeight="1">
      <c r="A103" s="234"/>
      <c r="B103" s="225"/>
      <c r="C103" s="237"/>
      <c r="D103" s="93" t="s">
        <v>20</v>
      </c>
      <c r="E103" s="83">
        <v>5.0000000000000001E-3</v>
      </c>
      <c r="F103" s="38">
        <v>4.0000000000000001E-3</v>
      </c>
      <c r="G103" s="99">
        <v>18</v>
      </c>
      <c r="H103" s="140">
        <f t="shared" si="6"/>
        <v>0.09</v>
      </c>
      <c r="I103" s="110"/>
      <c r="J103" s="110"/>
      <c r="K103" s="31"/>
      <c r="L103" s="110"/>
      <c r="M103" s="14"/>
      <c r="N103" s="110"/>
    </row>
    <row r="104" spans="1:14" ht="15.95" customHeight="1">
      <c r="A104" s="234"/>
      <c r="B104" s="225"/>
      <c r="C104" s="237"/>
      <c r="D104" s="93" t="s">
        <v>43</v>
      </c>
      <c r="E104" s="83">
        <v>5.0000000000000001E-3</v>
      </c>
      <c r="F104" s="38">
        <v>5.0000000000000001E-3</v>
      </c>
      <c r="G104" s="99">
        <v>24</v>
      </c>
      <c r="H104" s="140">
        <f t="shared" si="6"/>
        <v>0.12</v>
      </c>
      <c r="I104" s="110">
        <v>12.52</v>
      </c>
      <c r="J104" s="110">
        <v>8.48</v>
      </c>
      <c r="K104" s="31">
        <v>4.43</v>
      </c>
      <c r="L104" s="110">
        <v>144.12</v>
      </c>
      <c r="M104" s="14" t="s">
        <v>53</v>
      </c>
      <c r="N104" s="110"/>
    </row>
    <row r="105" spans="1:14" ht="15.95" customHeight="1">
      <c r="A105" s="234"/>
      <c r="B105" s="225"/>
      <c r="C105" s="237"/>
      <c r="D105" s="93" t="s">
        <v>22</v>
      </c>
      <c r="E105" s="83">
        <v>3.0000000000000001E-3</v>
      </c>
      <c r="F105" s="38">
        <v>3.0000000000000001E-3</v>
      </c>
      <c r="G105" s="99">
        <v>105</v>
      </c>
      <c r="H105" s="140">
        <f t="shared" si="6"/>
        <v>0.315</v>
      </c>
      <c r="I105" s="110"/>
      <c r="J105" s="110"/>
      <c r="K105" s="31"/>
      <c r="L105" s="110"/>
      <c r="M105" s="14"/>
      <c r="N105" s="110"/>
    </row>
    <row r="106" spans="1:14" ht="15.95" customHeight="1">
      <c r="A106" s="234"/>
      <c r="B106" s="225"/>
      <c r="C106" s="237"/>
      <c r="D106" s="93" t="s">
        <v>19</v>
      </c>
      <c r="E106" s="83">
        <v>5.0000000000000001E-3</v>
      </c>
      <c r="F106" s="38">
        <v>5.0000000000000001E-3</v>
      </c>
      <c r="G106" s="99">
        <v>63</v>
      </c>
      <c r="H106" s="140">
        <f t="shared" si="6"/>
        <v>0.315</v>
      </c>
      <c r="I106" s="110">
        <v>9.3000000000000007</v>
      </c>
      <c r="J106" s="110">
        <v>1.1000000000000001</v>
      </c>
      <c r="K106" s="31">
        <v>66.900000000000006</v>
      </c>
      <c r="L106" s="110">
        <v>314.7</v>
      </c>
      <c r="M106" s="14" t="s">
        <v>54</v>
      </c>
      <c r="N106" s="110"/>
    </row>
    <row r="107" spans="1:14" ht="15.95" customHeight="1">
      <c r="A107" s="234"/>
      <c r="B107" s="225"/>
      <c r="C107" s="237"/>
      <c r="D107" s="93" t="s">
        <v>44</v>
      </c>
      <c r="E107" s="83">
        <v>3.0000000000000001E-3</v>
      </c>
      <c r="F107" s="38">
        <v>3.0000000000000001E-3</v>
      </c>
      <c r="G107" s="99">
        <v>29</v>
      </c>
      <c r="H107" s="140">
        <f t="shared" si="6"/>
        <v>8.7000000000000008E-2</v>
      </c>
      <c r="I107" s="110"/>
      <c r="J107" s="110"/>
      <c r="K107" s="31"/>
      <c r="L107" s="110"/>
      <c r="M107" s="14"/>
      <c r="N107" s="110"/>
    </row>
    <row r="108" spans="1:14" ht="15.95" customHeight="1">
      <c r="A108" s="234"/>
      <c r="B108" s="225"/>
      <c r="C108" s="237"/>
      <c r="D108" s="57" t="s">
        <v>51</v>
      </c>
      <c r="E108" s="127">
        <v>5.0000000000000001E-3</v>
      </c>
      <c r="F108" s="125">
        <v>5.0000000000000001E-3</v>
      </c>
      <c r="G108" s="96">
        <v>144</v>
      </c>
      <c r="H108" s="140">
        <f t="shared" si="6"/>
        <v>0.72</v>
      </c>
      <c r="I108" s="110"/>
      <c r="J108" s="110"/>
      <c r="K108" s="31"/>
      <c r="L108" s="110"/>
      <c r="M108" s="14"/>
      <c r="N108" s="110"/>
    </row>
    <row r="109" spans="1:14" ht="15.95" customHeight="1">
      <c r="A109" s="234"/>
      <c r="B109" s="225"/>
      <c r="C109" s="237"/>
      <c r="D109" s="57" t="s">
        <v>42</v>
      </c>
      <c r="E109" s="127">
        <v>0.04</v>
      </c>
      <c r="F109" s="125">
        <v>0.04</v>
      </c>
      <c r="G109" s="96">
        <v>30</v>
      </c>
      <c r="H109" s="140">
        <f t="shared" si="6"/>
        <v>1.2</v>
      </c>
      <c r="I109" s="110"/>
      <c r="J109" s="110"/>
      <c r="K109" s="31"/>
      <c r="L109" s="110"/>
      <c r="M109" s="14"/>
      <c r="N109" s="110"/>
    </row>
    <row r="110" spans="1:14" ht="15.95" customHeight="1">
      <c r="A110" s="234"/>
      <c r="B110" s="225"/>
      <c r="C110" s="237"/>
      <c r="D110" s="90" t="s">
        <v>105</v>
      </c>
      <c r="E110" s="94">
        <v>2E-3</v>
      </c>
      <c r="F110" s="39">
        <v>2E-3</v>
      </c>
      <c r="G110" s="97">
        <v>407</v>
      </c>
      <c r="H110" s="70">
        <f t="shared" si="6"/>
        <v>0.81400000000000006</v>
      </c>
      <c r="I110" s="110"/>
      <c r="J110" s="110"/>
      <c r="K110" s="31"/>
      <c r="L110" s="110"/>
      <c r="M110" s="14"/>
      <c r="N110" s="110"/>
    </row>
    <row r="111" spans="1:14" ht="15.95" customHeight="1" thickBot="1">
      <c r="A111" s="235"/>
      <c r="B111" s="225"/>
      <c r="C111" s="237"/>
      <c r="D111" s="90"/>
      <c r="E111" s="94"/>
      <c r="F111" s="39"/>
      <c r="G111" s="97"/>
      <c r="H111" s="98"/>
      <c r="I111" s="110"/>
      <c r="J111" s="110"/>
      <c r="K111" s="31"/>
      <c r="L111" s="110"/>
      <c r="M111" s="14"/>
      <c r="N111" s="110"/>
    </row>
    <row r="112" spans="1:14" ht="15.95" customHeight="1">
      <c r="A112" s="240">
        <v>2</v>
      </c>
      <c r="B112" s="233" t="s">
        <v>96</v>
      </c>
      <c r="C112" s="239">
        <v>50</v>
      </c>
      <c r="D112" s="60" t="s">
        <v>27</v>
      </c>
      <c r="E112" s="29">
        <v>0.05</v>
      </c>
      <c r="F112" s="109">
        <v>0.05</v>
      </c>
      <c r="G112" s="73">
        <v>45.45</v>
      </c>
      <c r="H112" s="95">
        <f>E112*G112</f>
        <v>2.2725000000000004</v>
      </c>
      <c r="I112" s="109">
        <v>3.41</v>
      </c>
      <c r="J112" s="109">
        <v>0.45</v>
      </c>
      <c r="K112" s="29">
        <v>25.6</v>
      </c>
      <c r="L112" s="109">
        <v>120.25</v>
      </c>
      <c r="M112" s="21" t="s">
        <v>40</v>
      </c>
      <c r="N112" s="109"/>
    </row>
    <row r="113" spans="1:14" ht="15.95" customHeight="1" thickBot="1">
      <c r="A113" s="241"/>
      <c r="B113" s="234"/>
      <c r="C113" s="237"/>
      <c r="D113" s="92"/>
      <c r="E113" s="32"/>
      <c r="F113" s="111"/>
      <c r="G113" s="52"/>
      <c r="H113" s="52"/>
      <c r="I113" s="111"/>
      <c r="J113" s="111"/>
      <c r="K113" s="32"/>
      <c r="L113" s="111"/>
      <c r="M113" s="25"/>
      <c r="N113" s="111"/>
    </row>
    <row r="114" spans="1:14" ht="15.95" customHeight="1">
      <c r="A114" s="243">
        <v>3</v>
      </c>
      <c r="B114" s="233" t="s">
        <v>47</v>
      </c>
      <c r="C114" s="224" t="s">
        <v>28</v>
      </c>
      <c r="D114" s="19" t="s">
        <v>46</v>
      </c>
      <c r="E114" s="118">
        <v>1E-3</v>
      </c>
      <c r="F114" s="118">
        <v>1E-3</v>
      </c>
      <c r="G114" s="20">
        <v>690</v>
      </c>
      <c r="H114" s="140">
        <f>E114*G114</f>
        <v>0.69000000000000006</v>
      </c>
      <c r="I114" s="105"/>
      <c r="J114" s="105"/>
      <c r="K114" s="106"/>
      <c r="L114" s="105"/>
      <c r="M114" s="106"/>
      <c r="N114" s="110"/>
    </row>
    <row r="115" spans="1:14" ht="15.95" customHeight="1" thickBot="1">
      <c r="A115" s="244"/>
      <c r="B115" s="234"/>
      <c r="C115" s="225"/>
      <c r="D115" s="15" t="s">
        <v>37</v>
      </c>
      <c r="E115" s="117">
        <v>1.4999999999999999E-2</v>
      </c>
      <c r="F115" s="117">
        <v>1.4999999999999999E-2</v>
      </c>
      <c r="G115" s="16">
        <v>65</v>
      </c>
      <c r="H115" s="70">
        <f>E115*G115</f>
        <v>0.97499999999999998</v>
      </c>
      <c r="I115" s="128">
        <v>0.2</v>
      </c>
      <c r="J115" s="128">
        <v>0</v>
      </c>
      <c r="K115" s="129">
        <v>15</v>
      </c>
      <c r="L115" s="128">
        <v>58</v>
      </c>
      <c r="M115" s="106" t="s">
        <v>64</v>
      </c>
      <c r="N115" s="110"/>
    </row>
    <row r="116" spans="1:14" ht="12" customHeight="1">
      <c r="A116" s="29"/>
      <c r="B116" s="21"/>
      <c r="C116" s="21"/>
      <c r="D116" s="149"/>
      <c r="E116" s="135"/>
      <c r="F116" s="135"/>
      <c r="G116" s="101"/>
      <c r="H116" s="101"/>
      <c r="I116" s="103"/>
      <c r="J116" s="144"/>
      <c r="K116" s="103"/>
      <c r="L116" s="144"/>
      <c r="M116" s="103"/>
      <c r="N116" s="30"/>
    </row>
    <row r="117" spans="1:14" ht="12" customHeight="1" thickBot="1">
      <c r="A117" s="145"/>
      <c r="B117" s="146" t="s">
        <v>24</v>
      </c>
      <c r="C117" s="147"/>
      <c r="D117" s="150"/>
      <c r="E117" s="151"/>
      <c r="F117" s="151"/>
      <c r="G117" s="152"/>
      <c r="H117" s="153">
        <f>SUM(H88:H116)</f>
        <v>50.076689999999999</v>
      </c>
      <c r="I117" s="46"/>
      <c r="J117" s="148"/>
      <c r="K117" s="46"/>
      <c r="L117" s="148"/>
      <c r="M117" s="46"/>
      <c r="N117" s="42"/>
    </row>
    <row r="118" spans="1:14" ht="12" customHeight="1">
      <c r="A118" s="154"/>
      <c r="B118" s="155"/>
      <c r="C118" s="156"/>
      <c r="D118" s="157"/>
      <c r="E118" s="156"/>
      <c r="F118" s="156"/>
      <c r="G118" s="11"/>
      <c r="H118" s="158"/>
      <c r="I118" s="11"/>
      <c r="J118" s="11"/>
      <c r="K118" s="11"/>
      <c r="L118" s="11"/>
      <c r="M118" s="11"/>
      <c r="N118" s="12"/>
    </row>
    <row r="119" spans="1:14" ht="12" customHeight="1">
      <c r="A119" s="154"/>
      <c r="B119" s="155"/>
      <c r="C119" s="156"/>
      <c r="D119" s="157"/>
      <c r="E119" s="156"/>
      <c r="F119" s="156"/>
      <c r="G119" s="11"/>
      <c r="H119" s="158"/>
      <c r="I119" s="11"/>
      <c r="J119" s="11"/>
      <c r="K119" s="11"/>
      <c r="L119" s="11"/>
      <c r="M119" s="11"/>
      <c r="N119" s="12"/>
    </row>
    <row r="120" spans="1:14" ht="12" customHeight="1">
      <c r="A120" s="154"/>
      <c r="B120" s="155"/>
      <c r="C120" s="156"/>
      <c r="D120" s="157"/>
      <c r="E120" s="156"/>
      <c r="F120" s="156"/>
      <c r="G120" s="11"/>
      <c r="H120" s="158"/>
      <c r="I120" s="11"/>
      <c r="J120" s="11"/>
      <c r="K120" s="11"/>
      <c r="L120" s="11"/>
      <c r="M120" s="11"/>
      <c r="N120" s="12"/>
    </row>
    <row r="121" spans="1:14" ht="12" customHeight="1">
      <c r="A121" s="154"/>
      <c r="B121" s="155"/>
      <c r="C121" s="156"/>
      <c r="D121" s="157"/>
      <c r="E121" s="156"/>
      <c r="F121" s="156"/>
      <c r="G121" s="11"/>
      <c r="H121" s="158"/>
      <c r="I121" s="11"/>
      <c r="J121" s="11"/>
      <c r="K121" s="11"/>
      <c r="L121" s="11"/>
      <c r="M121" s="11"/>
      <c r="N121" s="12"/>
    </row>
    <row r="122" spans="1:14" ht="12" customHeight="1">
      <c r="A122" s="154"/>
      <c r="B122" s="155"/>
      <c r="C122" s="156"/>
      <c r="D122" s="157"/>
      <c r="E122" s="156"/>
      <c r="F122" s="156"/>
      <c r="G122" s="11"/>
      <c r="H122" s="158"/>
      <c r="I122" s="11"/>
      <c r="J122" s="11"/>
      <c r="K122" s="11"/>
      <c r="L122" s="11"/>
      <c r="M122" s="11"/>
      <c r="N122" s="12"/>
    </row>
    <row r="123" spans="1:14" ht="12" customHeight="1">
      <c r="A123" s="154"/>
      <c r="B123" s="155"/>
      <c r="C123" s="156"/>
      <c r="D123" s="157"/>
      <c r="E123" s="156"/>
      <c r="F123" s="156"/>
      <c r="G123" s="11"/>
      <c r="H123" s="158"/>
      <c r="I123" s="11"/>
      <c r="J123" s="11"/>
      <c r="K123" s="11"/>
      <c r="L123" s="11"/>
      <c r="M123" s="11"/>
      <c r="N123" s="12"/>
    </row>
    <row r="124" spans="1:14">
      <c r="A124" s="154"/>
      <c r="B124" s="155"/>
      <c r="C124" s="156"/>
      <c r="D124" s="157"/>
      <c r="E124" s="156"/>
      <c r="F124" s="156"/>
      <c r="G124" s="11"/>
      <c r="H124" s="158"/>
      <c r="I124" s="11"/>
      <c r="J124" s="11"/>
      <c r="K124" s="11"/>
      <c r="L124" s="11"/>
      <c r="M124" s="11"/>
      <c r="N124" s="12"/>
    </row>
    <row r="125" spans="1:14" ht="15.75" thickBot="1">
      <c r="A125" s="154"/>
      <c r="B125" s="155"/>
      <c r="C125" s="156"/>
      <c r="D125" s="157"/>
      <c r="E125" s="156"/>
      <c r="F125" s="156"/>
      <c r="G125" s="11"/>
      <c r="H125" s="158"/>
      <c r="I125" s="11"/>
      <c r="J125" s="11"/>
      <c r="K125" s="11"/>
      <c r="L125" s="11"/>
      <c r="M125" s="11"/>
      <c r="N125" s="12"/>
    </row>
    <row r="126" spans="1:14" ht="15" customHeight="1">
      <c r="A126" s="227"/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9"/>
    </row>
    <row r="127" spans="1:14" ht="15" customHeight="1">
      <c r="A127" s="230" t="s">
        <v>30</v>
      </c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2"/>
    </row>
    <row r="128" spans="1:14" ht="25.5">
      <c r="A128" s="113" t="s">
        <v>0</v>
      </c>
      <c r="B128" s="112"/>
      <c r="C128" s="112" t="s">
        <v>1</v>
      </c>
      <c r="D128" s="4" t="s">
        <v>2</v>
      </c>
      <c r="E128" s="112" t="s">
        <v>3</v>
      </c>
      <c r="F128" s="112" t="s">
        <v>4</v>
      </c>
      <c r="G128" s="2" t="s">
        <v>5</v>
      </c>
      <c r="H128" s="112" t="s">
        <v>6</v>
      </c>
      <c r="I128" s="112" t="s">
        <v>7</v>
      </c>
      <c r="J128" s="114" t="s">
        <v>8</v>
      </c>
      <c r="K128" s="112" t="s">
        <v>9</v>
      </c>
      <c r="L128" s="112" t="s">
        <v>10</v>
      </c>
      <c r="M128" s="112" t="s">
        <v>11</v>
      </c>
      <c r="N128" s="115" t="s">
        <v>12</v>
      </c>
    </row>
    <row r="129" spans="1:14" ht="15" customHeight="1" thickBot="1">
      <c r="A129" s="116"/>
      <c r="B129" s="117" t="s">
        <v>13</v>
      </c>
      <c r="C129" s="201" t="s">
        <v>14</v>
      </c>
      <c r="D129" s="24"/>
      <c r="E129" s="117" t="s">
        <v>14</v>
      </c>
      <c r="F129" s="117" t="s">
        <v>14</v>
      </c>
      <c r="G129" s="16" t="s">
        <v>15</v>
      </c>
      <c r="H129" s="117" t="s">
        <v>16</v>
      </c>
      <c r="I129" s="117" t="s">
        <v>14</v>
      </c>
      <c r="J129" s="117" t="s">
        <v>14</v>
      </c>
      <c r="K129" s="117" t="s">
        <v>14</v>
      </c>
      <c r="L129" s="117" t="s">
        <v>14</v>
      </c>
      <c r="M129" s="117"/>
      <c r="N129" s="7"/>
    </row>
    <row r="130" spans="1:14" ht="15.95" customHeight="1">
      <c r="A130" s="233">
        <v>1</v>
      </c>
      <c r="B130" s="224" t="s">
        <v>80</v>
      </c>
      <c r="C130" s="237">
        <v>250</v>
      </c>
      <c r="D130" s="216" t="s">
        <v>66</v>
      </c>
      <c r="E130" s="205">
        <v>5.5E-2</v>
      </c>
      <c r="F130" s="206">
        <v>5.5E-2</v>
      </c>
      <c r="G130" s="207">
        <v>50</v>
      </c>
      <c r="H130" s="217">
        <f>G130*E130</f>
        <v>2.75</v>
      </c>
      <c r="I130" s="208"/>
      <c r="J130" s="208"/>
      <c r="K130" s="209"/>
      <c r="L130" s="208"/>
      <c r="M130" s="208"/>
      <c r="N130" s="110" t="s">
        <v>17</v>
      </c>
    </row>
    <row r="131" spans="1:14" ht="15.95" customHeight="1">
      <c r="A131" s="234"/>
      <c r="B131" s="225"/>
      <c r="C131" s="237"/>
      <c r="D131" s="211" t="s">
        <v>19</v>
      </c>
      <c r="E131" s="212">
        <v>0.12</v>
      </c>
      <c r="F131" s="213">
        <v>0.12</v>
      </c>
      <c r="G131" s="214">
        <v>63</v>
      </c>
      <c r="H131" s="218">
        <f t="shared" ref="H131:H133" si="7">G131*E131</f>
        <v>7.56</v>
      </c>
      <c r="I131" s="210"/>
      <c r="J131" s="210"/>
      <c r="K131" s="215"/>
      <c r="L131" s="210"/>
      <c r="M131" s="210"/>
      <c r="N131" s="110"/>
    </row>
    <row r="132" spans="1:14" ht="15.95" customHeight="1">
      <c r="A132" s="234"/>
      <c r="B132" s="225"/>
      <c r="C132" s="237"/>
      <c r="D132" s="211" t="s">
        <v>50</v>
      </c>
      <c r="E132" s="212">
        <v>8.0000000000000002E-3</v>
      </c>
      <c r="F132" s="213">
        <v>8.0000000000000002E-3</v>
      </c>
      <c r="G132" s="214">
        <v>407</v>
      </c>
      <c r="H132" s="218">
        <f t="shared" si="7"/>
        <v>3.2560000000000002</v>
      </c>
      <c r="I132" s="210"/>
      <c r="J132" s="210"/>
      <c r="K132" s="215"/>
      <c r="L132" s="210"/>
      <c r="M132" s="210"/>
      <c r="N132" s="110"/>
    </row>
    <row r="133" spans="1:14" ht="15.95" customHeight="1">
      <c r="A133" s="234"/>
      <c r="B133" s="225"/>
      <c r="C133" s="237"/>
      <c r="D133" s="211" t="s">
        <v>18</v>
      </c>
      <c r="E133" s="212">
        <v>2E-3</v>
      </c>
      <c r="F133" s="213">
        <v>2E-3</v>
      </c>
      <c r="G133" s="214">
        <v>18</v>
      </c>
      <c r="H133" s="218">
        <f t="shared" si="7"/>
        <v>3.6000000000000004E-2</v>
      </c>
      <c r="I133" s="210">
        <v>5.5</v>
      </c>
      <c r="J133" s="210">
        <v>4.8</v>
      </c>
      <c r="K133" s="215">
        <v>23.5</v>
      </c>
      <c r="L133" s="210">
        <v>145</v>
      </c>
      <c r="M133" s="210" t="s">
        <v>71</v>
      </c>
      <c r="N133" s="110"/>
    </row>
    <row r="134" spans="1:14" ht="15.95" customHeight="1">
      <c r="A134" s="234"/>
      <c r="B134" s="225"/>
      <c r="C134" s="237"/>
      <c r="D134" s="57"/>
      <c r="E134" s="127"/>
      <c r="F134" s="127"/>
      <c r="G134" s="160"/>
      <c r="H134" s="96"/>
      <c r="I134" s="23"/>
      <c r="J134" s="110"/>
      <c r="K134" s="31"/>
      <c r="L134" s="110"/>
      <c r="M134" s="14"/>
      <c r="N134" s="110"/>
    </row>
    <row r="135" spans="1:14" ht="15.95" customHeight="1" thickBot="1">
      <c r="A135" s="234"/>
      <c r="B135" s="225"/>
      <c r="C135" s="237"/>
      <c r="D135" s="58"/>
      <c r="E135" s="131"/>
      <c r="F135" s="131"/>
      <c r="G135" s="162"/>
      <c r="H135" s="75">
        <f t="shared" ref="H135:H139" si="8">E135*G135</f>
        <v>0</v>
      </c>
      <c r="I135" s="23"/>
      <c r="J135" s="110"/>
      <c r="K135" s="31"/>
      <c r="L135" s="110"/>
      <c r="M135" s="14"/>
      <c r="N135" s="110"/>
    </row>
    <row r="136" spans="1:14" ht="15.95" customHeight="1" thickBot="1">
      <c r="A136" s="240">
        <v>2</v>
      </c>
      <c r="B136" s="233" t="s">
        <v>107</v>
      </c>
      <c r="C136" s="239" t="s">
        <v>139</v>
      </c>
      <c r="D136" s="93" t="s">
        <v>27</v>
      </c>
      <c r="E136" s="83">
        <v>0.06</v>
      </c>
      <c r="F136" s="38">
        <v>0.06</v>
      </c>
      <c r="G136" s="161">
        <v>45.45</v>
      </c>
      <c r="H136" s="73">
        <f t="shared" si="8"/>
        <v>2.7269999999999999</v>
      </c>
      <c r="I136" s="109">
        <v>4.0999999999999996</v>
      </c>
      <c r="J136" s="109">
        <v>0.54</v>
      </c>
      <c r="K136" s="29">
        <v>30.72</v>
      </c>
      <c r="L136" s="109">
        <v>144.30000000000001</v>
      </c>
      <c r="M136" s="21" t="s">
        <v>40</v>
      </c>
      <c r="N136" s="109"/>
    </row>
    <row r="137" spans="1:14" ht="15.95" customHeight="1" thickBot="1">
      <c r="A137" s="241"/>
      <c r="B137" s="234"/>
      <c r="C137" s="237"/>
      <c r="D137" s="57" t="s">
        <v>50</v>
      </c>
      <c r="E137" s="127">
        <v>1.4999999999999999E-2</v>
      </c>
      <c r="F137" s="127">
        <v>1.4999999999999999E-2</v>
      </c>
      <c r="G137" s="160">
        <v>407</v>
      </c>
      <c r="H137" s="55">
        <f t="shared" ref="H137" si="9">E137*G137</f>
        <v>6.1049999999999995</v>
      </c>
      <c r="I137" s="26"/>
      <c r="J137" s="110"/>
      <c r="K137" s="31"/>
      <c r="L137" s="110"/>
      <c r="M137" s="14"/>
      <c r="N137" s="110"/>
    </row>
    <row r="138" spans="1:14" ht="15.95" customHeight="1">
      <c r="A138" s="240">
        <v>3</v>
      </c>
      <c r="B138" s="233" t="s">
        <v>47</v>
      </c>
      <c r="C138" s="250" t="s">
        <v>28</v>
      </c>
      <c r="D138" s="163" t="s">
        <v>46</v>
      </c>
      <c r="E138" s="118">
        <v>1E-3</v>
      </c>
      <c r="F138" s="118">
        <v>1E-3</v>
      </c>
      <c r="G138" s="27">
        <v>690</v>
      </c>
      <c r="H138" s="99">
        <f>E138*G138</f>
        <v>0.69000000000000006</v>
      </c>
      <c r="I138" s="106"/>
      <c r="J138" s="103"/>
      <c r="K138" s="104"/>
      <c r="L138" s="103"/>
      <c r="M138" s="104"/>
      <c r="N138" s="109"/>
    </row>
    <row r="139" spans="1:14" ht="15.95" customHeight="1">
      <c r="A139" s="241"/>
      <c r="B139" s="234"/>
      <c r="C139" s="247"/>
      <c r="D139" s="164" t="s">
        <v>37</v>
      </c>
      <c r="E139" s="112">
        <v>1.4999999999999999E-2</v>
      </c>
      <c r="F139" s="112">
        <v>1.4999999999999999E-2</v>
      </c>
      <c r="G139" s="13">
        <v>65</v>
      </c>
      <c r="H139" s="75">
        <f t="shared" si="8"/>
        <v>0.97499999999999998</v>
      </c>
      <c r="I139" s="128">
        <v>0.2</v>
      </c>
      <c r="J139" s="128">
        <v>0</v>
      </c>
      <c r="K139" s="129">
        <v>15</v>
      </c>
      <c r="L139" s="128">
        <v>58</v>
      </c>
      <c r="M139" s="106" t="s">
        <v>64</v>
      </c>
      <c r="N139" s="110"/>
    </row>
    <row r="140" spans="1:14" ht="15.95" customHeight="1" thickBot="1">
      <c r="A140" s="242"/>
      <c r="B140" s="235"/>
      <c r="C140" s="251"/>
      <c r="D140" s="165"/>
      <c r="E140" s="119"/>
      <c r="F140" s="119"/>
      <c r="G140" s="28"/>
      <c r="H140" s="98"/>
      <c r="I140" s="108"/>
      <c r="J140" s="107"/>
      <c r="K140" s="108"/>
      <c r="L140" s="107"/>
      <c r="M140" s="108"/>
      <c r="N140" s="111"/>
    </row>
    <row r="141" spans="1:14" ht="15.95" customHeight="1">
      <c r="A141" s="14"/>
      <c r="B141" s="14"/>
      <c r="C141" s="14"/>
      <c r="D141" s="141"/>
      <c r="E141" s="14"/>
      <c r="F141" s="14"/>
      <c r="G141" s="10"/>
      <c r="H141" s="10"/>
      <c r="I141" s="133"/>
      <c r="J141" s="133"/>
      <c r="K141" s="133"/>
      <c r="L141" s="133"/>
      <c r="M141" s="133"/>
      <c r="N141" s="89"/>
    </row>
    <row r="142" spans="1:14" ht="15.95" customHeight="1">
      <c r="A142" s="14"/>
      <c r="B142" s="79" t="s">
        <v>95</v>
      </c>
      <c r="C142" s="79"/>
      <c r="D142" s="142"/>
      <c r="E142" s="79"/>
      <c r="F142" s="79"/>
      <c r="G142" s="85"/>
      <c r="H142" s="79"/>
      <c r="I142" s="79"/>
      <c r="J142" s="79"/>
      <c r="K142" s="79"/>
      <c r="L142" s="79"/>
      <c r="M142" s="79"/>
      <c r="N142" s="84"/>
    </row>
    <row r="143" spans="1:14" ht="15.95" customHeight="1">
      <c r="A143" s="245">
        <v>1</v>
      </c>
      <c r="B143" s="225" t="s">
        <v>140</v>
      </c>
      <c r="C143" s="237" t="s">
        <v>126</v>
      </c>
      <c r="D143" s="93" t="s">
        <v>141</v>
      </c>
      <c r="E143" s="83">
        <v>3.7999999999999999E-2</v>
      </c>
      <c r="F143" s="38">
        <v>0.04</v>
      </c>
      <c r="G143" s="99">
        <v>450</v>
      </c>
      <c r="H143" s="140">
        <f>E143*G143</f>
        <v>17.099999999999998</v>
      </c>
      <c r="I143" s="110"/>
      <c r="J143" s="110"/>
      <c r="K143" s="31"/>
      <c r="L143" s="110"/>
      <c r="M143" s="14"/>
      <c r="N143" s="110" t="s">
        <v>17</v>
      </c>
    </row>
    <row r="144" spans="1:14" ht="15.95" customHeight="1">
      <c r="A144" s="234"/>
      <c r="B144" s="225"/>
      <c r="C144" s="237"/>
      <c r="D144" s="93" t="s">
        <v>41</v>
      </c>
      <c r="E144" s="83">
        <v>3.0000000000000001E-3</v>
      </c>
      <c r="F144" s="38">
        <v>3.0000000000000001E-3</v>
      </c>
      <c r="G144" s="99">
        <v>18</v>
      </c>
      <c r="H144" s="140">
        <f t="shared" ref="H144:H151" si="10">E144*G144</f>
        <v>5.3999999999999999E-2</v>
      </c>
      <c r="I144" s="110"/>
      <c r="J144" s="110"/>
      <c r="K144" s="31"/>
      <c r="L144" s="110"/>
      <c r="M144" s="14"/>
      <c r="N144" s="110"/>
    </row>
    <row r="145" spans="1:14" ht="15.95" customHeight="1">
      <c r="A145" s="234"/>
      <c r="B145" s="225"/>
      <c r="C145" s="237"/>
      <c r="D145" s="93" t="s">
        <v>56</v>
      </c>
      <c r="E145" s="83">
        <v>0.01</v>
      </c>
      <c r="F145" s="38">
        <v>0.01</v>
      </c>
      <c r="G145" s="99">
        <v>105</v>
      </c>
      <c r="H145" s="168">
        <f>E145*G145</f>
        <v>1.05</v>
      </c>
      <c r="I145" s="110">
        <v>7.87</v>
      </c>
      <c r="J145" s="110">
        <v>9.3800000000000008</v>
      </c>
      <c r="K145" s="31">
        <v>3.68</v>
      </c>
      <c r="L145" s="110">
        <v>130.34</v>
      </c>
      <c r="M145" s="14" t="s">
        <v>58</v>
      </c>
      <c r="N145" s="110"/>
    </row>
    <row r="146" spans="1:14" ht="15.95" customHeight="1">
      <c r="A146" s="234"/>
      <c r="B146" s="225"/>
      <c r="C146" s="237"/>
      <c r="D146" s="93" t="s">
        <v>44</v>
      </c>
      <c r="E146" s="83">
        <v>5.0000000000000001E-3</v>
      </c>
      <c r="F146" s="38">
        <v>5.0000000000000001E-3</v>
      </c>
      <c r="G146" s="99">
        <v>29</v>
      </c>
      <c r="H146" s="140">
        <f t="shared" si="10"/>
        <v>0.14499999999999999</v>
      </c>
      <c r="I146" s="110"/>
      <c r="J146" s="110"/>
      <c r="K146" s="31"/>
      <c r="L146" s="110"/>
      <c r="M146" s="14"/>
      <c r="N146" s="110"/>
    </row>
    <row r="147" spans="1:14" ht="15.95" customHeight="1">
      <c r="A147" s="234"/>
      <c r="B147" s="225"/>
      <c r="C147" s="237"/>
      <c r="D147" s="93" t="s">
        <v>23</v>
      </c>
      <c r="E147" s="83">
        <v>3.0000000000000001E-3</v>
      </c>
      <c r="F147" s="38">
        <v>3.0000000000000001E-3</v>
      </c>
      <c r="G147" s="99">
        <v>115</v>
      </c>
      <c r="H147" s="140">
        <f t="shared" si="10"/>
        <v>0.34500000000000003</v>
      </c>
      <c r="I147" s="110"/>
      <c r="J147" s="110"/>
      <c r="K147" s="31"/>
      <c r="L147" s="110"/>
      <c r="M147" s="14"/>
      <c r="N147" s="110"/>
    </row>
    <row r="148" spans="1:14" ht="15.95" customHeight="1">
      <c r="A148" s="234"/>
      <c r="B148" s="225"/>
      <c r="C148" s="237"/>
      <c r="D148" s="93" t="s">
        <v>41</v>
      </c>
      <c r="E148" s="83">
        <v>5.0000000000000001E-3</v>
      </c>
      <c r="F148" s="38">
        <v>5.0000000000000001E-3</v>
      </c>
      <c r="G148" s="99">
        <v>18</v>
      </c>
      <c r="H148" s="140">
        <f t="shared" si="10"/>
        <v>0.09</v>
      </c>
      <c r="I148" s="110">
        <v>6</v>
      </c>
      <c r="J148" s="110">
        <v>1.35</v>
      </c>
      <c r="K148" s="31">
        <v>38.25</v>
      </c>
      <c r="L148" s="110">
        <v>189.15</v>
      </c>
      <c r="M148" s="14" t="s">
        <v>39</v>
      </c>
      <c r="N148" s="110"/>
    </row>
    <row r="149" spans="1:14" ht="15.95" customHeight="1">
      <c r="A149" s="234"/>
      <c r="B149" s="225"/>
      <c r="C149" s="237"/>
      <c r="D149" s="93" t="s">
        <v>20</v>
      </c>
      <c r="E149" s="83">
        <v>5.0000000000000001E-3</v>
      </c>
      <c r="F149" s="38">
        <v>5.0000000000000001E-3</v>
      </c>
      <c r="G149" s="99">
        <v>18</v>
      </c>
      <c r="H149" s="140">
        <f t="shared" si="10"/>
        <v>0.09</v>
      </c>
      <c r="I149" s="110"/>
      <c r="J149" s="110"/>
      <c r="K149" s="31"/>
      <c r="L149" s="110"/>
      <c r="M149" s="14"/>
      <c r="N149" s="110"/>
    </row>
    <row r="150" spans="1:14" ht="15.95" customHeight="1">
      <c r="A150" s="234"/>
      <c r="B150" s="225"/>
      <c r="C150" s="237"/>
      <c r="D150" s="57" t="s">
        <v>60</v>
      </c>
      <c r="E150" s="127">
        <v>0.03</v>
      </c>
      <c r="F150" s="125">
        <v>0.03</v>
      </c>
      <c r="G150" s="96">
        <v>79</v>
      </c>
      <c r="H150" s="140">
        <f t="shared" si="10"/>
        <v>2.37</v>
      </c>
      <c r="I150" s="110"/>
      <c r="J150" s="110"/>
      <c r="K150" s="31"/>
      <c r="L150" s="110"/>
      <c r="M150" s="14"/>
      <c r="N150" s="110"/>
    </row>
    <row r="151" spans="1:14" ht="15.95" customHeight="1">
      <c r="A151" s="234"/>
      <c r="B151" s="225"/>
      <c r="C151" s="237"/>
      <c r="D151" s="57" t="s">
        <v>50</v>
      </c>
      <c r="E151" s="127">
        <v>3.0000000000000001E-3</v>
      </c>
      <c r="F151" s="125">
        <v>3.0000000000000001E-3</v>
      </c>
      <c r="G151" s="96">
        <v>407</v>
      </c>
      <c r="H151" s="140">
        <f t="shared" si="10"/>
        <v>1.2210000000000001</v>
      </c>
      <c r="I151" s="110"/>
      <c r="J151" s="110"/>
      <c r="K151" s="31"/>
      <c r="L151" s="110"/>
      <c r="M151" s="14"/>
      <c r="N151" s="110"/>
    </row>
    <row r="152" spans="1:14" ht="15.95" customHeight="1" thickBot="1">
      <c r="A152" s="235"/>
      <c r="B152" s="225"/>
      <c r="C152" s="237"/>
      <c r="D152" s="90"/>
      <c r="E152" s="94"/>
      <c r="F152" s="39"/>
      <c r="G152" s="97"/>
      <c r="H152" s="70"/>
      <c r="I152" s="110"/>
      <c r="J152" s="110"/>
      <c r="K152" s="31"/>
      <c r="L152" s="110"/>
      <c r="M152" s="14"/>
      <c r="N152" s="110"/>
    </row>
    <row r="153" spans="1:14" ht="15.95" customHeight="1">
      <c r="A153" s="240">
        <v>2</v>
      </c>
      <c r="B153" s="233" t="s">
        <v>96</v>
      </c>
      <c r="C153" s="239">
        <v>60</v>
      </c>
      <c r="D153" s="60" t="s">
        <v>27</v>
      </c>
      <c r="E153" s="29">
        <v>0.05</v>
      </c>
      <c r="F153" s="109">
        <v>0.05</v>
      </c>
      <c r="G153" s="73">
        <v>45.45</v>
      </c>
      <c r="H153" s="95">
        <f>E153*G153</f>
        <v>2.2725000000000004</v>
      </c>
      <c r="I153" s="109">
        <v>4.0999999999999996</v>
      </c>
      <c r="J153" s="109">
        <v>0.54</v>
      </c>
      <c r="K153" s="29">
        <v>30.72</v>
      </c>
      <c r="L153" s="109">
        <v>144.30000000000001</v>
      </c>
      <c r="M153" s="21" t="s">
        <v>40</v>
      </c>
      <c r="N153" s="109"/>
    </row>
    <row r="154" spans="1:14" ht="15.95" customHeight="1" thickBot="1">
      <c r="A154" s="241"/>
      <c r="B154" s="234"/>
      <c r="C154" s="237"/>
      <c r="D154" s="92"/>
      <c r="E154" s="32"/>
      <c r="F154" s="111"/>
      <c r="G154" s="52"/>
      <c r="H154" s="52"/>
      <c r="I154" s="111"/>
      <c r="J154" s="111"/>
      <c r="K154" s="32"/>
      <c r="L154" s="111"/>
      <c r="M154" s="25"/>
      <c r="N154" s="111"/>
    </row>
    <row r="155" spans="1:14" ht="15.95" customHeight="1">
      <c r="A155" s="243">
        <v>3</v>
      </c>
      <c r="B155" s="233" t="s">
        <v>47</v>
      </c>
      <c r="C155" s="224" t="s">
        <v>28</v>
      </c>
      <c r="D155" s="19" t="s">
        <v>46</v>
      </c>
      <c r="E155" s="118">
        <v>1E-3</v>
      </c>
      <c r="F155" s="118">
        <v>1E-3</v>
      </c>
      <c r="G155" s="20">
        <v>690</v>
      </c>
      <c r="H155" s="140">
        <f>E155*G155</f>
        <v>0.69000000000000006</v>
      </c>
      <c r="I155" s="105"/>
      <c r="J155" s="105"/>
      <c r="K155" s="106"/>
      <c r="L155" s="105"/>
      <c r="M155" s="106"/>
      <c r="N155" s="110"/>
    </row>
    <row r="156" spans="1:14" ht="15.95" customHeight="1" thickBot="1">
      <c r="A156" s="244"/>
      <c r="B156" s="234"/>
      <c r="C156" s="225"/>
      <c r="D156" s="15" t="s">
        <v>37</v>
      </c>
      <c r="E156" s="117">
        <v>0.01</v>
      </c>
      <c r="F156" s="117">
        <v>0.01</v>
      </c>
      <c r="G156" s="16">
        <v>65</v>
      </c>
      <c r="H156" s="70">
        <f>E156*G156</f>
        <v>0.65</v>
      </c>
      <c r="I156" s="128">
        <v>0.2</v>
      </c>
      <c r="J156" s="128">
        <v>0</v>
      </c>
      <c r="K156" s="129">
        <v>15</v>
      </c>
      <c r="L156" s="128">
        <v>58</v>
      </c>
      <c r="M156" s="106" t="s">
        <v>64</v>
      </c>
      <c r="N156" s="110"/>
    </row>
    <row r="157" spans="1:14" ht="12" customHeight="1">
      <c r="A157" s="29"/>
      <c r="B157" s="21"/>
      <c r="C157" s="21"/>
      <c r="D157" s="149"/>
      <c r="E157" s="135"/>
      <c r="F157" s="135"/>
      <c r="G157" s="101"/>
      <c r="H157" s="101"/>
      <c r="I157" s="103"/>
      <c r="J157" s="144"/>
      <c r="K157" s="103"/>
      <c r="L157" s="144"/>
      <c r="M157" s="103"/>
      <c r="N157" s="30"/>
    </row>
    <row r="158" spans="1:14" ht="12" customHeight="1" thickBot="1">
      <c r="A158" s="145"/>
      <c r="B158" s="146" t="s">
        <v>24</v>
      </c>
      <c r="C158" s="147"/>
      <c r="D158" s="150"/>
      <c r="E158" s="151"/>
      <c r="F158" s="151"/>
      <c r="G158" s="152"/>
      <c r="H158" s="153">
        <f>SUM(H130:H157)</f>
        <v>50.176500000000004</v>
      </c>
      <c r="I158" s="46">
        <f>SUM(I130:I157)</f>
        <v>27.969999999999995</v>
      </c>
      <c r="J158" s="148">
        <f>SUM(J130:J157)</f>
        <v>16.61</v>
      </c>
      <c r="K158" s="148">
        <f>SUM(K130:K157)</f>
        <v>156.87</v>
      </c>
      <c r="L158" s="148">
        <f>SUM(L130:L157)</f>
        <v>869.08999999999992</v>
      </c>
      <c r="M158" s="46"/>
      <c r="N158" s="42"/>
    </row>
    <row r="159" spans="1:14" ht="12" customHeight="1">
      <c r="A159" s="156"/>
      <c r="B159" s="155"/>
      <c r="C159" s="156"/>
      <c r="D159" s="157"/>
      <c r="E159" s="156"/>
      <c r="F159" s="156"/>
      <c r="G159" s="11"/>
      <c r="H159" s="158"/>
      <c r="I159" s="11"/>
      <c r="J159" s="11"/>
      <c r="K159" s="11"/>
      <c r="L159" s="11"/>
      <c r="M159" s="11"/>
      <c r="N159" s="11"/>
    </row>
    <row r="160" spans="1:14" ht="12" customHeight="1">
      <c r="A160" s="156"/>
      <c r="B160" s="155"/>
      <c r="C160" s="156"/>
      <c r="D160" s="157"/>
      <c r="E160" s="156"/>
      <c r="F160" s="156"/>
      <c r="G160" s="11"/>
      <c r="H160" s="158"/>
      <c r="I160" s="11"/>
      <c r="J160" s="11"/>
      <c r="K160" s="11"/>
      <c r="L160" s="11"/>
      <c r="M160" s="11"/>
      <c r="N160" s="11"/>
    </row>
    <row r="161" spans="1:14" ht="12" customHeight="1">
      <c r="A161" s="156"/>
      <c r="B161" s="155"/>
      <c r="C161" s="156"/>
      <c r="D161" s="157"/>
      <c r="E161" s="156"/>
      <c r="F161" s="156"/>
      <c r="G161" s="11"/>
      <c r="H161" s="158"/>
      <c r="I161" s="11"/>
      <c r="J161" s="11"/>
      <c r="K161" s="11"/>
      <c r="L161" s="11"/>
      <c r="M161" s="11"/>
      <c r="N161" s="11"/>
    </row>
    <row r="162" spans="1:14" ht="12" customHeight="1">
      <c r="A162" s="156"/>
      <c r="B162" s="155"/>
      <c r="C162" s="156"/>
      <c r="D162" s="157"/>
      <c r="E162" s="156"/>
      <c r="F162" s="156"/>
      <c r="G162" s="11"/>
      <c r="H162" s="158"/>
      <c r="I162" s="11"/>
      <c r="J162" s="11"/>
      <c r="K162" s="11"/>
      <c r="L162" s="11"/>
      <c r="M162" s="11"/>
      <c r="N162" s="11"/>
    </row>
    <row r="163" spans="1:14" ht="12" customHeight="1">
      <c r="A163" s="156"/>
      <c r="B163" s="155"/>
      <c r="C163" s="156"/>
      <c r="D163" s="157"/>
      <c r="E163" s="156"/>
      <c r="F163" s="156"/>
      <c r="G163" s="11"/>
      <c r="H163" s="158"/>
      <c r="I163" s="11"/>
      <c r="J163" s="11"/>
      <c r="K163" s="11"/>
      <c r="L163" s="11"/>
      <c r="M163" s="11"/>
      <c r="N163" s="11"/>
    </row>
    <row r="164" spans="1:14" ht="12" customHeight="1">
      <c r="A164" s="156"/>
      <c r="B164" s="155"/>
      <c r="C164" s="156"/>
      <c r="D164" s="157"/>
      <c r="E164" s="156"/>
      <c r="F164" s="156"/>
      <c r="G164" s="11"/>
      <c r="H164" s="158"/>
      <c r="I164" s="11"/>
      <c r="J164" s="11"/>
      <c r="K164" s="11"/>
      <c r="L164" s="11"/>
      <c r="M164" s="11"/>
      <c r="N164" s="11"/>
    </row>
    <row r="165" spans="1:14">
      <c r="G165"/>
      <c r="H165"/>
    </row>
    <row r="166" spans="1:14">
      <c r="G166"/>
      <c r="H166"/>
    </row>
    <row r="167" spans="1:14">
      <c r="G167"/>
      <c r="H167"/>
    </row>
    <row r="168" spans="1:14" ht="15" customHeight="1">
      <c r="A168" s="230" t="s">
        <v>31</v>
      </c>
      <c r="B168" s="231"/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2"/>
    </row>
    <row r="169" spans="1:14" ht="25.5">
      <c r="A169" s="113" t="s">
        <v>0</v>
      </c>
      <c r="B169" s="112"/>
      <c r="C169" s="112" t="s">
        <v>1</v>
      </c>
      <c r="D169" s="4" t="s">
        <v>2</v>
      </c>
      <c r="E169" s="112" t="s">
        <v>3</v>
      </c>
      <c r="F169" s="112" t="s">
        <v>4</v>
      </c>
      <c r="G169" s="2" t="s">
        <v>5</v>
      </c>
      <c r="H169" s="112" t="s">
        <v>6</v>
      </c>
      <c r="I169" s="112" t="s">
        <v>7</v>
      </c>
      <c r="J169" s="114" t="s">
        <v>8</v>
      </c>
      <c r="K169" s="112" t="s">
        <v>9</v>
      </c>
      <c r="L169" s="112" t="s">
        <v>10</v>
      </c>
      <c r="M169" s="112" t="s">
        <v>11</v>
      </c>
      <c r="N169" s="115" t="s">
        <v>12</v>
      </c>
    </row>
    <row r="170" spans="1:14" ht="15.75" thickBot="1">
      <c r="A170" s="116"/>
      <c r="B170" s="117" t="s">
        <v>13</v>
      </c>
      <c r="C170" s="112" t="s">
        <v>14</v>
      </c>
      <c r="D170" s="15"/>
      <c r="E170" s="117" t="s">
        <v>14</v>
      </c>
      <c r="F170" s="117" t="s">
        <v>14</v>
      </c>
      <c r="G170" s="16" t="s">
        <v>15</v>
      </c>
      <c r="H170" s="117" t="s">
        <v>16</v>
      </c>
      <c r="I170" s="117" t="s">
        <v>14</v>
      </c>
      <c r="J170" s="117" t="s">
        <v>14</v>
      </c>
      <c r="K170" s="117" t="s">
        <v>14</v>
      </c>
      <c r="L170" s="117" t="s">
        <v>14</v>
      </c>
      <c r="M170" s="117"/>
      <c r="N170" s="7"/>
    </row>
    <row r="171" spans="1:14" ht="15.95" customHeight="1" thickBot="1">
      <c r="A171" s="233">
        <v>1</v>
      </c>
      <c r="B171" s="224" t="s">
        <v>79</v>
      </c>
      <c r="C171" s="236">
        <v>150</v>
      </c>
      <c r="D171" s="219" t="s">
        <v>60</v>
      </c>
      <c r="E171" s="124">
        <v>3.5000000000000003E-2</v>
      </c>
      <c r="F171" s="198">
        <v>3.5000000000000003E-2</v>
      </c>
      <c r="G171" s="95">
        <v>79</v>
      </c>
      <c r="H171" s="82">
        <f>E171*G171</f>
        <v>2.7650000000000001</v>
      </c>
      <c r="I171" s="36"/>
      <c r="J171" s="47"/>
      <c r="K171" s="36"/>
      <c r="L171" s="36"/>
      <c r="M171" s="30"/>
      <c r="N171" s="110" t="s">
        <v>17</v>
      </c>
    </row>
    <row r="172" spans="1:14" ht="15.95" customHeight="1" thickBot="1">
      <c r="A172" s="234"/>
      <c r="B172" s="225"/>
      <c r="C172" s="237"/>
      <c r="D172" s="176" t="s">
        <v>37</v>
      </c>
      <c r="E172" s="125">
        <v>0.01</v>
      </c>
      <c r="F172" s="220">
        <v>0.01</v>
      </c>
      <c r="G172" s="96">
        <v>65</v>
      </c>
      <c r="H172" s="82">
        <f t="shared" ref="H172:H175" si="11">E172*G172</f>
        <v>0.65</v>
      </c>
      <c r="I172" s="45"/>
      <c r="J172" s="48"/>
      <c r="K172" s="45"/>
      <c r="L172" s="45"/>
      <c r="M172" s="12"/>
      <c r="N172" s="110"/>
    </row>
    <row r="173" spans="1:14" ht="15.95" customHeight="1" thickBot="1">
      <c r="A173" s="234"/>
      <c r="B173" s="225"/>
      <c r="C173" s="237"/>
      <c r="D173" s="176" t="s">
        <v>50</v>
      </c>
      <c r="E173" s="125">
        <v>3.0000000000000001E-3</v>
      </c>
      <c r="F173" s="220">
        <v>3.0000000000000001E-3</v>
      </c>
      <c r="G173" s="96">
        <v>407</v>
      </c>
      <c r="H173" s="82">
        <f t="shared" si="11"/>
        <v>1.2210000000000001</v>
      </c>
      <c r="I173" s="45">
        <v>11.52</v>
      </c>
      <c r="J173" s="48">
        <v>7.44</v>
      </c>
      <c r="K173" s="45">
        <v>2.08</v>
      </c>
      <c r="L173" s="45">
        <v>120.88</v>
      </c>
      <c r="M173" s="12" t="s">
        <v>62</v>
      </c>
      <c r="N173" s="110"/>
    </row>
    <row r="174" spans="1:14" ht="15.95" customHeight="1" thickBot="1">
      <c r="A174" s="234"/>
      <c r="B174" s="225"/>
      <c r="C174" s="237"/>
      <c r="D174" s="176" t="s">
        <v>19</v>
      </c>
      <c r="E174" s="125">
        <v>0.08</v>
      </c>
      <c r="F174" s="220">
        <v>0.08</v>
      </c>
      <c r="G174" s="96">
        <v>63</v>
      </c>
      <c r="H174" s="82">
        <f t="shared" si="11"/>
        <v>5.04</v>
      </c>
      <c r="I174" s="45"/>
      <c r="J174" s="48"/>
      <c r="K174" s="45"/>
      <c r="L174" s="45"/>
      <c r="M174" s="12"/>
      <c r="N174" s="110"/>
    </row>
    <row r="175" spans="1:14" ht="15.95" customHeight="1">
      <c r="A175" s="234"/>
      <c r="B175" s="225"/>
      <c r="C175" s="237"/>
      <c r="D175" s="176" t="s">
        <v>59</v>
      </c>
      <c r="E175" s="125">
        <v>1E-3</v>
      </c>
      <c r="F175" s="220">
        <v>1E-3</v>
      </c>
      <c r="G175" s="96">
        <v>18</v>
      </c>
      <c r="H175" s="82">
        <f t="shared" si="11"/>
        <v>1.8000000000000002E-2</v>
      </c>
      <c r="I175" s="45"/>
      <c r="J175" s="48"/>
      <c r="K175" s="45"/>
      <c r="L175" s="45"/>
      <c r="M175" s="12"/>
      <c r="N175" s="110"/>
    </row>
    <row r="176" spans="1:14" ht="15.95" customHeight="1" thickBot="1">
      <c r="A176" s="234"/>
      <c r="B176" s="225"/>
      <c r="C176" s="237"/>
      <c r="D176" s="58"/>
      <c r="E176" s="131"/>
      <c r="F176" s="131"/>
      <c r="G176" s="162"/>
      <c r="H176" s="52"/>
      <c r="I176" s="23"/>
      <c r="J176" s="110"/>
      <c r="K176" s="31"/>
      <c r="L176" s="110"/>
      <c r="M176" s="14"/>
      <c r="N176" s="110"/>
    </row>
    <row r="177" spans="1:14" ht="15.95" customHeight="1" thickBot="1">
      <c r="A177" s="240">
        <v>2</v>
      </c>
      <c r="B177" s="233" t="s">
        <v>111</v>
      </c>
      <c r="C177" s="239">
        <v>50</v>
      </c>
      <c r="D177" s="93" t="s">
        <v>27</v>
      </c>
      <c r="E177" s="83">
        <v>0.05</v>
      </c>
      <c r="F177" s="38">
        <v>0.05</v>
      </c>
      <c r="G177" s="161">
        <v>33.33</v>
      </c>
      <c r="H177" s="20">
        <f t="shared" ref="H177:H180" si="12">E177*G177</f>
        <v>1.6665000000000001</v>
      </c>
      <c r="I177" s="109">
        <v>3.41</v>
      </c>
      <c r="J177" s="109">
        <v>0.45</v>
      </c>
      <c r="K177" s="29">
        <v>25.6</v>
      </c>
      <c r="L177" s="109">
        <v>120.25</v>
      </c>
      <c r="M177" s="21" t="s">
        <v>40</v>
      </c>
      <c r="N177" s="109"/>
    </row>
    <row r="178" spans="1:14" ht="15.95" customHeight="1" thickBot="1">
      <c r="A178" s="241"/>
      <c r="B178" s="234"/>
      <c r="C178" s="237"/>
      <c r="D178" s="176" t="s">
        <v>50</v>
      </c>
      <c r="E178" s="125">
        <v>1.4999999999999999E-2</v>
      </c>
      <c r="F178" s="220">
        <v>1.4999999999999999E-2</v>
      </c>
      <c r="G178" s="96">
        <v>407</v>
      </c>
      <c r="H178" s="82">
        <f t="shared" si="12"/>
        <v>6.1049999999999995</v>
      </c>
      <c r="I178" s="23"/>
      <c r="J178" s="110"/>
      <c r="K178" s="31"/>
      <c r="L178" s="110"/>
      <c r="M178" s="14"/>
      <c r="N178" s="110"/>
    </row>
    <row r="179" spans="1:14" ht="15.95" customHeight="1">
      <c r="A179" s="240">
        <v>3</v>
      </c>
      <c r="B179" s="233" t="s">
        <v>47</v>
      </c>
      <c r="C179" s="250" t="s">
        <v>28</v>
      </c>
      <c r="D179" s="163" t="s">
        <v>46</v>
      </c>
      <c r="E179" s="118">
        <v>1E-3</v>
      </c>
      <c r="F179" s="118">
        <v>1E-3</v>
      </c>
      <c r="G179" s="20">
        <v>500</v>
      </c>
      <c r="H179" s="65">
        <f t="shared" si="12"/>
        <v>0.5</v>
      </c>
      <c r="I179" s="103"/>
      <c r="J179" s="103"/>
      <c r="K179" s="104"/>
      <c r="L179" s="103"/>
      <c r="M179" s="104"/>
      <c r="N179" s="109"/>
    </row>
    <row r="180" spans="1:14" ht="15.95" customHeight="1">
      <c r="A180" s="241"/>
      <c r="B180" s="234"/>
      <c r="C180" s="247"/>
      <c r="D180" s="164" t="s">
        <v>37</v>
      </c>
      <c r="E180" s="112">
        <v>1.4999999999999999E-2</v>
      </c>
      <c r="F180" s="112">
        <v>1.4999999999999999E-2</v>
      </c>
      <c r="G180" s="2">
        <v>56</v>
      </c>
      <c r="H180" s="50">
        <f t="shared" si="12"/>
        <v>0.84</v>
      </c>
      <c r="I180" s="128">
        <v>0.2</v>
      </c>
      <c r="J180" s="128">
        <v>0</v>
      </c>
      <c r="K180" s="129">
        <v>15</v>
      </c>
      <c r="L180" s="128">
        <v>58</v>
      </c>
      <c r="M180" s="106" t="s">
        <v>64</v>
      </c>
      <c r="N180" s="110"/>
    </row>
    <row r="181" spans="1:14" ht="15.95" customHeight="1" thickBot="1">
      <c r="A181" s="242"/>
      <c r="B181" s="235"/>
      <c r="C181" s="251"/>
      <c r="D181" s="165"/>
      <c r="E181" s="119"/>
      <c r="F181" s="119"/>
      <c r="G181" s="6"/>
      <c r="H181" s="51"/>
      <c r="I181" s="107"/>
      <c r="J181" s="107"/>
      <c r="K181" s="108"/>
      <c r="L181" s="107"/>
      <c r="M181" s="108"/>
      <c r="N181" s="111"/>
    </row>
    <row r="182" spans="1:14" ht="15.95" customHeight="1">
      <c r="A182" s="14"/>
      <c r="B182" s="14"/>
      <c r="C182" s="14"/>
      <c r="D182" s="141"/>
      <c r="E182" s="14"/>
      <c r="F182" s="14"/>
      <c r="G182" s="10"/>
      <c r="H182" s="10"/>
      <c r="I182" s="133"/>
      <c r="J182" s="133"/>
      <c r="K182" s="133"/>
      <c r="L182" s="133"/>
      <c r="M182" s="133"/>
      <c r="N182" s="89"/>
    </row>
    <row r="183" spans="1:14" ht="15.95" customHeight="1">
      <c r="A183" s="14"/>
      <c r="B183" s="79" t="s">
        <v>95</v>
      </c>
      <c r="C183" s="79"/>
      <c r="D183" s="142"/>
      <c r="E183" s="79"/>
      <c r="F183" s="79"/>
      <c r="G183" s="85"/>
      <c r="H183" s="79"/>
      <c r="I183" s="79"/>
      <c r="J183" s="79"/>
      <c r="K183" s="79"/>
      <c r="L183" s="79"/>
      <c r="M183" s="79"/>
      <c r="N183" s="84"/>
    </row>
    <row r="184" spans="1:14" ht="15.95" customHeight="1">
      <c r="A184" s="245">
        <v>1</v>
      </c>
      <c r="B184" s="225" t="s">
        <v>142</v>
      </c>
      <c r="C184" s="237" t="s">
        <v>143</v>
      </c>
      <c r="D184" s="93" t="s">
        <v>48</v>
      </c>
      <c r="E184" s="83">
        <v>5.5E-2</v>
      </c>
      <c r="F184" s="38">
        <v>5.5E-2</v>
      </c>
      <c r="G184" s="99">
        <v>450</v>
      </c>
      <c r="H184" s="140">
        <f>E184*G184</f>
        <v>24.75</v>
      </c>
      <c r="I184" s="110"/>
      <c r="J184" s="110"/>
      <c r="K184" s="31"/>
      <c r="L184" s="110"/>
      <c r="M184" s="14"/>
      <c r="N184" s="110" t="s">
        <v>17</v>
      </c>
    </row>
    <row r="185" spans="1:14" ht="15.95" customHeight="1">
      <c r="A185" s="234"/>
      <c r="B185" s="225"/>
      <c r="C185" s="237"/>
      <c r="D185" s="93" t="s">
        <v>41</v>
      </c>
      <c r="E185" s="83">
        <v>3.0000000000000001E-3</v>
      </c>
      <c r="F185" s="38">
        <v>3.0000000000000001E-3</v>
      </c>
      <c r="G185" s="99">
        <v>18</v>
      </c>
      <c r="H185" s="140">
        <f t="shared" ref="H185:H192" si="13">E185*G185</f>
        <v>5.3999999999999999E-2</v>
      </c>
      <c r="I185" s="110"/>
      <c r="J185" s="110"/>
      <c r="K185" s="31"/>
      <c r="L185" s="110"/>
      <c r="M185" s="14"/>
      <c r="N185" s="110"/>
    </row>
    <row r="186" spans="1:14" ht="15.95" customHeight="1">
      <c r="A186" s="234"/>
      <c r="B186" s="225"/>
      <c r="C186" s="237"/>
      <c r="D186" s="93" t="s">
        <v>56</v>
      </c>
      <c r="E186" s="83">
        <v>4.0000000000000001E-3</v>
      </c>
      <c r="F186" s="38">
        <v>4.0000000000000001E-3</v>
      </c>
      <c r="G186" s="99">
        <v>105</v>
      </c>
      <c r="H186" s="140">
        <f t="shared" si="13"/>
        <v>0.42</v>
      </c>
      <c r="I186" s="110">
        <v>13.58</v>
      </c>
      <c r="J186" s="110">
        <v>9.7799999999999994</v>
      </c>
      <c r="K186" s="31">
        <v>2.08</v>
      </c>
      <c r="L186" s="110">
        <v>150.66</v>
      </c>
      <c r="M186" s="14" t="s">
        <v>62</v>
      </c>
      <c r="N186" s="110"/>
    </row>
    <row r="187" spans="1:14" ht="15.95" customHeight="1">
      <c r="A187" s="234"/>
      <c r="B187" s="225"/>
      <c r="C187" s="237"/>
      <c r="D187" s="93" t="s">
        <v>44</v>
      </c>
      <c r="E187" s="83">
        <v>5.0000000000000001E-3</v>
      </c>
      <c r="F187" s="38">
        <v>5.0000000000000001E-3</v>
      </c>
      <c r="G187" s="99">
        <v>29</v>
      </c>
      <c r="H187" s="140">
        <f t="shared" si="13"/>
        <v>0.14499999999999999</v>
      </c>
      <c r="I187" s="110"/>
      <c r="J187" s="110"/>
      <c r="K187" s="31"/>
      <c r="L187" s="110"/>
      <c r="M187" s="14"/>
      <c r="N187" s="110"/>
    </row>
    <row r="188" spans="1:14" ht="15.95" customHeight="1">
      <c r="A188" s="234"/>
      <c r="B188" s="225"/>
      <c r="C188" s="237"/>
      <c r="D188" s="93" t="s">
        <v>23</v>
      </c>
      <c r="E188" s="83">
        <v>2E-3</v>
      </c>
      <c r="F188" s="38">
        <v>2E-3</v>
      </c>
      <c r="G188" s="99">
        <v>115</v>
      </c>
      <c r="H188" s="140">
        <f t="shared" si="13"/>
        <v>0.23</v>
      </c>
      <c r="I188" s="110"/>
      <c r="J188" s="110"/>
      <c r="K188" s="31"/>
      <c r="L188" s="110"/>
      <c r="M188" s="14"/>
      <c r="N188" s="110"/>
    </row>
    <row r="189" spans="1:14" ht="15.95" customHeight="1">
      <c r="A189" s="234"/>
      <c r="B189" s="225"/>
      <c r="C189" s="237"/>
      <c r="D189" s="93" t="s">
        <v>41</v>
      </c>
      <c r="E189" s="83">
        <v>2E-3</v>
      </c>
      <c r="F189" s="38">
        <v>2E-3</v>
      </c>
      <c r="G189" s="99">
        <v>18</v>
      </c>
      <c r="H189" s="140">
        <f t="shared" si="13"/>
        <v>3.6000000000000004E-2</v>
      </c>
      <c r="I189" s="110"/>
      <c r="J189" s="110"/>
      <c r="K189" s="31"/>
      <c r="L189" s="110"/>
      <c r="M189" s="14"/>
      <c r="N189" s="110"/>
    </row>
    <row r="190" spans="1:14" ht="15.95" customHeight="1">
      <c r="A190" s="234"/>
      <c r="B190" s="225"/>
      <c r="C190" s="237"/>
      <c r="D190" s="93" t="s">
        <v>20</v>
      </c>
      <c r="E190" s="83">
        <v>5.0000000000000001E-3</v>
      </c>
      <c r="F190" s="38">
        <v>4.0000000000000001E-3</v>
      </c>
      <c r="G190" s="99">
        <v>18</v>
      </c>
      <c r="H190" s="140">
        <f t="shared" si="13"/>
        <v>0.09</v>
      </c>
      <c r="I190" s="110"/>
      <c r="J190" s="110"/>
      <c r="K190" s="31"/>
      <c r="L190" s="110"/>
      <c r="M190" s="14"/>
      <c r="N190" s="110"/>
    </row>
    <row r="191" spans="1:14" ht="15.95" customHeight="1">
      <c r="A191" s="234"/>
      <c r="B191" s="225"/>
      <c r="C191" s="237"/>
      <c r="D191" s="57" t="s">
        <v>66</v>
      </c>
      <c r="E191" s="127">
        <v>0.04</v>
      </c>
      <c r="F191" s="125">
        <v>0.04</v>
      </c>
      <c r="G191" s="96">
        <v>50</v>
      </c>
      <c r="H191" s="140">
        <f t="shared" si="13"/>
        <v>2</v>
      </c>
      <c r="I191" s="110"/>
      <c r="J191" s="110"/>
      <c r="K191" s="31"/>
      <c r="L191" s="110"/>
      <c r="M191" s="14"/>
      <c r="N191" s="110"/>
    </row>
    <row r="192" spans="1:14" ht="15.95" customHeight="1">
      <c r="A192" s="234"/>
      <c r="B192" s="225"/>
      <c r="C192" s="237"/>
      <c r="D192" s="57" t="s">
        <v>50</v>
      </c>
      <c r="E192" s="127">
        <v>2E-3</v>
      </c>
      <c r="F192" s="125">
        <v>2E-3</v>
      </c>
      <c r="G192" s="96">
        <v>407</v>
      </c>
      <c r="H192" s="140">
        <f t="shared" si="13"/>
        <v>0.81400000000000006</v>
      </c>
      <c r="I192" s="110"/>
      <c r="J192" s="110"/>
      <c r="K192" s="31"/>
      <c r="L192" s="110"/>
      <c r="M192" s="14"/>
      <c r="N192" s="110"/>
    </row>
    <row r="193" spans="1:14" ht="15.95" customHeight="1" thickBot="1">
      <c r="A193" s="235"/>
      <c r="B193" s="225"/>
      <c r="C193" s="237"/>
      <c r="D193" s="90"/>
      <c r="E193" s="94"/>
      <c r="F193" s="39"/>
      <c r="G193" s="97"/>
      <c r="H193" s="70"/>
      <c r="I193" s="110"/>
      <c r="J193" s="110"/>
      <c r="K193" s="31"/>
      <c r="L193" s="110"/>
      <c r="M193" s="14"/>
      <c r="N193" s="110"/>
    </row>
    <row r="194" spans="1:14" ht="15.95" customHeight="1">
      <c r="A194" s="240">
        <v>2</v>
      </c>
      <c r="B194" s="233" t="s">
        <v>96</v>
      </c>
      <c r="C194" s="239">
        <v>50</v>
      </c>
      <c r="D194" s="60" t="s">
        <v>27</v>
      </c>
      <c r="E194" s="29">
        <v>0.05</v>
      </c>
      <c r="F194" s="109">
        <v>0.05</v>
      </c>
      <c r="G194" s="73">
        <v>33.33</v>
      </c>
      <c r="H194" s="95">
        <f>E194*G194</f>
        <v>1.6665000000000001</v>
      </c>
      <c r="I194" s="109">
        <v>3.41</v>
      </c>
      <c r="J194" s="109">
        <v>0.45</v>
      </c>
      <c r="K194" s="29">
        <v>25.6</v>
      </c>
      <c r="L194" s="109">
        <v>120.25</v>
      </c>
      <c r="M194" s="21" t="s">
        <v>40</v>
      </c>
      <c r="N194" s="109"/>
    </row>
    <row r="195" spans="1:14" ht="15.95" customHeight="1" thickBot="1">
      <c r="A195" s="241"/>
      <c r="B195" s="234"/>
      <c r="C195" s="237"/>
      <c r="D195" s="92"/>
      <c r="E195" s="32"/>
      <c r="F195" s="111"/>
      <c r="G195" s="52"/>
      <c r="H195" s="52"/>
      <c r="I195" s="111"/>
      <c r="J195" s="111"/>
      <c r="K195" s="32"/>
      <c r="L195" s="111"/>
      <c r="M195" s="25"/>
      <c r="N195" s="111"/>
    </row>
    <row r="196" spans="1:14" ht="15.95" customHeight="1">
      <c r="A196" s="243">
        <v>3</v>
      </c>
      <c r="B196" s="233" t="s">
        <v>47</v>
      </c>
      <c r="C196" s="224" t="s">
        <v>28</v>
      </c>
      <c r="D196" s="19" t="s">
        <v>46</v>
      </c>
      <c r="E196" s="118">
        <v>1E-3</v>
      </c>
      <c r="F196" s="118">
        <v>1E-3</v>
      </c>
      <c r="G196" s="20">
        <v>500</v>
      </c>
      <c r="H196" s="140">
        <f>E196*G196</f>
        <v>0.5</v>
      </c>
      <c r="I196" s="105"/>
      <c r="J196" s="105"/>
      <c r="K196" s="106"/>
      <c r="L196" s="105"/>
      <c r="M196" s="106"/>
      <c r="N196" s="110"/>
    </row>
    <row r="197" spans="1:14" ht="15.95" customHeight="1" thickBot="1">
      <c r="A197" s="244"/>
      <c r="B197" s="234"/>
      <c r="C197" s="225"/>
      <c r="D197" s="15" t="s">
        <v>37</v>
      </c>
      <c r="E197" s="117">
        <v>1.4999999999999999E-2</v>
      </c>
      <c r="F197" s="117">
        <v>1.4999999999999999E-2</v>
      </c>
      <c r="G197" s="16">
        <v>56</v>
      </c>
      <c r="H197" s="70">
        <f>E197*G197</f>
        <v>0.84</v>
      </c>
      <c r="I197" s="128">
        <v>0.2</v>
      </c>
      <c r="J197" s="128">
        <v>0</v>
      </c>
      <c r="K197" s="129">
        <v>15</v>
      </c>
      <c r="L197" s="128">
        <v>58</v>
      </c>
      <c r="M197" s="106" t="s">
        <v>64</v>
      </c>
      <c r="N197" s="110"/>
    </row>
    <row r="198" spans="1:14" ht="12" customHeight="1">
      <c r="A198" s="29"/>
      <c r="B198" s="21"/>
      <c r="C198" s="21"/>
      <c r="D198" s="149"/>
      <c r="E198" s="135"/>
      <c r="F198" s="135"/>
      <c r="G198" s="101"/>
      <c r="H198" s="101"/>
      <c r="I198" s="103"/>
      <c r="J198" s="144"/>
      <c r="K198" s="103"/>
      <c r="L198" s="144"/>
      <c r="M198" s="103"/>
      <c r="N198" s="30"/>
    </row>
    <row r="199" spans="1:14" ht="12" customHeight="1" thickBot="1">
      <c r="A199" s="145"/>
      <c r="B199" s="146" t="s">
        <v>24</v>
      </c>
      <c r="C199" s="147"/>
      <c r="D199" s="150"/>
      <c r="E199" s="151"/>
      <c r="F199" s="151"/>
      <c r="G199" s="152"/>
      <c r="H199" s="153">
        <f>SUM(H171:H198)</f>
        <v>50.351000000000013</v>
      </c>
      <c r="I199" s="46">
        <f>SUM(I171:I198)</f>
        <v>32.320000000000007</v>
      </c>
      <c r="J199" s="46">
        <f>SUM(J171:J198)</f>
        <v>18.12</v>
      </c>
      <c r="K199" s="46">
        <f>SUM(K171:K198)</f>
        <v>85.36</v>
      </c>
      <c r="L199" s="46">
        <f>SUM(L171:L198)</f>
        <v>628.04</v>
      </c>
      <c r="M199" s="46"/>
      <c r="N199" s="42"/>
    </row>
    <row r="200" spans="1:14" ht="12" customHeight="1">
      <c r="A200" s="156"/>
      <c r="B200" s="155"/>
      <c r="C200" s="156"/>
      <c r="D200" s="157"/>
      <c r="E200" s="156"/>
      <c r="F200" s="156"/>
      <c r="G200" s="11"/>
      <c r="H200" s="158"/>
      <c r="I200" s="11"/>
      <c r="J200" s="11"/>
      <c r="K200" s="11"/>
      <c r="L200" s="11"/>
      <c r="M200" s="11"/>
      <c r="N200" s="11"/>
    </row>
    <row r="201" spans="1:14" ht="12" customHeight="1">
      <c r="A201" s="156"/>
      <c r="B201" s="155"/>
      <c r="C201" s="156"/>
      <c r="D201" s="157"/>
      <c r="E201" s="156"/>
      <c r="F201" s="156"/>
      <c r="G201" s="11"/>
      <c r="H201" s="158"/>
      <c r="I201" s="11"/>
      <c r="J201" s="11"/>
      <c r="K201" s="11"/>
      <c r="L201" s="11"/>
      <c r="M201" s="11"/>
      <c r="N201" s="11"/>
    </row>
    <row r="202" spans="1:14" ht="12" customHeight="1">
      <c r="A202" s="156"/>
      <c r="B202" s="155"/>
      <c r="C202" s="156"/>
      <c r="D202" s="157"/>
      <c r="E202" s="156"/>
      <c r="F202" s="156"/>
      <c r="G202" s="11"/>
      <c r="H202" s="158"/>
      <c r="I202" s="11"/>
      <c r="J202" s="11"/>
      <c r="K202" s="11"/>
      <c r="L202" s="11"/>
      <c r="M202" s="11"/>
      <c r="N202" s="11"/>
    </row>
    <row r="203" spans="1:14" ht="12" customHeight="1">
      <c r="A203" s="156"/>
      <c r="B203" s="155"/>
      <c r="C203" s="156"/>
      <c r="D203" s="157"/>
      <c r="E203" s="156"/>
      <c r="F203" s="156"/>
      <c r="G203" s="11"/>
      <c r="H203" s="158"/>
      <c r="I203" s="11"/>
      <c r="J203" s="11"/>
      <c r="K203" s="11"/>
      <c r="L203" s="11"/>
      <c r="M203" s="11"/>
      <c r="N203" s="11"/>
    </row>
    <row r="204" spans="1:14" ht="12" customHeight="1">
      <c r="A204" s="156"/>
      <c r="B204" s="155"/>
      <c r="C204" s="156"/>
      <c r="D204" s="157"/>
      <c r="E204" s="156"/>
      <c r="F204" s="156"/>
      <c r="G204" s="11"/>
      <c r="H204" s="158"/>
      <c r="I204" s="11"/>
      <c r="J204" s="11"/>
      <c r="K204" s="11"/>
      <c r="L204" s="11"/>
      <c r="M204" s="11"/>
      <c r="N204" s="11"/>
    </row>
    <row r="205" spans="1:14" ht="12" customHeight="1">
      <c r="A205" s="156"/>
      <c r="B205" s="155"/>
      <c r="C205" s="156"/>
      <c r="D205" s="157"/>
      <c r="E205" s="156"/>
      <c r="F205" s="156"/>
      <c r="G205" s="11"/>
      <c r="H205" s="158"/>
      <c r="I205" s="11"/>
      <c r="J205" s="11"/>
      <c r="K205" s="11"/>
      <c r="L205" s="11"/>
      <c r="M205" s="11"/>
      <c r="N205" s="11"/>
    </row>
    <row r="206" spans="1:14" ht="12" customHeight="1">
      <c r="A206" s="156"/>
      <c r="B206" s="155"/>
      <c r="C206" s="156"/>
      <c r="D206" s="157"/>
      <c r="E206" s="156"/>
      <c r="F206" s="156"/>
      <c r="G206" s="11"/>
      <c r="H206" s="158"/>
      <c r="I206" s="11"/>
      <c r="J206" s="11"/>
      <c r="K206" s="11"/>
      <c r="L206" s="11"/>
      <c r="M206" s="11"/>
      <c r="N206" s="11"/>
    </row>
    <row r="207" spans="1:14" ht="12" customHeight="1">
      <c r="A207" s="156"/>
      <c r="B207" s="155"/>
      <c r="C207" s="156"/>
      <c r="D207" s="157"/>
      <c r="E207" s="156"/>
      <c r="F207" s="156"/>
      <c r="G207" s="11"/>
      <c r="H207" s="158"/>
      <c r="I207" s="11"/>
      <c r="J207" s="11"/>
      <c r="K207" s="11"/>
      <c r="L207" s="11"/>
      <c r="M207" s="11"/>
      <c r="N207" s="11"/>
    </row>
    <row r="208" spans="1:14" ht="12" customHeight="1">
      <c r="A208" s="156"/>
      <c r="B208" s="155"/>
      <c r="C208" s="156"/>
      <c r="D208" s="157"/>
      <c r="E208" s="156"/>
      <c r="F208" s="156"/>
      <c r="G208" s="11"/>
      <c r="H208" s="158"/>
      <c r="I208" s="11"/>
      <c r="J208" s="11"/>
      <c r="K208" s="11"/>
      <c r="L208" s="11"/>
      <c r="M208" s="11"/>
      <c r="N208" s="11"/>
    </row>
    <row r="209" spans="1:14">
      <c r="H209"/>
    </row>
    <row r="210" spans="1:14">
      <c r="H210"/>
    </row>
    <row r="211" spans="1:14">
      <c r="H211"/>
    </row>
    <row r="212" spans="1:14" ht="15" customHeight="1">
      <c r="A212" s="230" t="s">
        <v>81</v>
      </c>
      <c r="B212" s="231"/>
      <c r="C212" s="231"/>
      <c r="D212" s="231"/>
      <c r="E212" s="231"/>
      <c r="F212" s="231"/>
      <c r="G212" s="231"/>
      <c r="H212" s="231"/>
      <c r="I212" s="231"/>
      <c r="J212" s="231"/>
      <c r="K212" s="231"/>
      <c r="L212" s="231"/>
      <c r="M212" s="231"/>
      <c r="N212" s="232"/>
    </row>
    <row r="213" spans="1:14" ht="25.5">
      <c r="A213" s="113" t="s">
        <v>0</v>
      </c>
      <c r="B213" s="112"/>
      <c r="C213" s="112" t="s">
        <v>1</v>
      </c>
      <c r="D213" s="4" t="s">
        <v>2</v>
      </c>
      <c r="E213" s="112" t="s">
        <v>3</v>
      </c>
      <c r="F213" s="112" t="s">
        <v>4</v>
      </c>
      <c r="G213" s="2" t="s">
        <v>5</v>
      </c>
      <c r="H213" s="112" t="s">
        <v>6</v>
      </c>
      <c r="I213" s="112" t="s">
        <v>7</v>
      </c>
      <c r="J213" s="114" t="s">
        <v>8</v>
      </c>
      <c r="K213" s="112" t="s">
        <v>9</v>
      </c>
      <c r="L213" s="112" t="s">
        <v>10</v>
      </c>
      <c r="M213" s="112" t="s">
        <v>11</v>
      </c>
      <c r="N213" s="115" t="s">
        <v>12</v>
      </c>
    </row>
    <row r="214" spans="1:14" ht="15.75" thickBot="1">
      <c r="A214" s="116"/>
      <c r="B214" s="117" t="s">
        <v>13</v>
      </c>
      <c r="C214" s="112" t="s">
        <v>14</v>
      </c>
      <c r="D214" s="15"/>
      <c r="E214" s="117" t="s">
        <v>14</v>
      </c>
      <c r="F214" s="117" t="s">
        <v>14</v>
      </c>
      <c r="G214" s="16" t="s">
        <v>15</v>
      </c>
      <c r="H214" s="117" t="s">
        <v>16</v>
      </c>
      <c r="I214" s="117" t="s">
        <v>14</v>
      </c>
      <c r="J214" s="117" t="s">
        <v>14</v>
      </c>
      <c r="K214" s="117" t="s">
        <v>14</v>
      </c>
      <c r="L214" s="117" t="s">
        <v>14</v>
      </c>
      <c r="M214" s="117"/>
      <c r="N214" s="7"/>
    </row>
    <row r="215" spans="1:14" ht="15.95" customHeight="1">
      <c r="A215" s="233">
        <v>1</v>
      </c>
      <c r="B215" s="224" t="s">
        <v>72</v>
      </c>
      <c r="C215" s="236" t="s">
        <v>69</v>
      </c>
      <c r="D215" s="56"/>
      <c r="E215" s="126"/>
      <c r="F215" s="124"/>
      <c r="G215" s="159"/>
      <c r="H215" s="73">
        <f>E215*G215</f>
        <v>0</v>
      </c>
      <c r="I215" s="30"/>
      <c r="J215" s="109"/>
      <c r="K215" s="29"/>
      <c r="L215" s="109"/>
      <c r="M215" s="21"/>
      <c r="N215" s="110" t="s">
        <v>17</v>
      </c>
    </row>
    <row r="216" spans="1:14" ht="15.95" customHeight="1">
      <c r="A216" s="234"/>
      <c r="B216" s="225"/>
      <c r="C216" s="237"/>
      <c r="D216" s="93"/>
      <c r="E216" s="83"/>
      <c r="F216" s="83"/>
      <c r="G216" s="161"/>
      <c r="H216" s="97">
        <f t="shared" ref="H216:H225" si="14">E216*G216</f>
        <v>0</v>
      </c>
      <c r="I216" s="23">
        <v>8</v>
      </c>
      <c r="J216" s="110">
        <v>7</v>
      </c>
      <c r="K216" s="31">
        <v>0.5</v>
      </c>
      <c r="L216" s="110">
        <v>95.2</v>
      </c>
      <c r="M216" s="14" t="s">
        <v>92</v>
      </c>
      <c r="N216" s="110"/>
    </row>
    <row r="217" spans="1:14" ht="15.95" customHeight="1">
      <c r="A217" s="234"/>
      <c r="B217" s="225"/>
      <c r="C217" s="237"/>
      <c r="D217" s="57" t="s">
        <v>73</v>
      </c>
      <c r="E217" s="127">
        <v>1</v>
      </c>
      <c r="F217" s="127">
        <v>1</v>
      </c>
      <c r="G217" s="160">
        <v>7.5</v>
      </c>
      <c r="H217" s="97">
        <f t="shared" si="14"/>
        <v>7.5</v>
      </c>
      <c r="I217" s="23"/>
      <c r="J217" s="110"/>
      <c r="K217" s="31"/>
      <c r="L217" s="110"/>
      <c r="M217" s="14"/>
      <c r="N217" s="110"/>
    </row>
    <row r="218" spans="1:14" ht="15.95" customHeight="1">
      <c r="A218" s="234"/>
      <c r="B218" s="225"/>
      <c r="C218" s="237"/>
      <c r="D218" s="57" t="s">
        <v>49</v>
      </c>
      <c r="E218" s="127">
        <v>1E-3</v>
      </c>
      <c r="F218" s="127">
        <v>1E-3</v>
      </c>
      <c r="G218" s="160">
        <v>18</v>
      </c>
      <c r="H218" s="97">
        <f t="shared" si="14"/>
        <v>1.8000000000000002E-2</v>
      </c>
      <c r="I218" s="23"/>
      <c r="J218" s="110"/>
      <c r="K218" s="31"/>
      <c r="L218" s="110"/>
      <c r="M218" s="14"/>
      <c r="N218" s="110"/>
    </row>
    <row r="219" spans="1:14" ht="15.95" customHeight="1" thickBot="1">
      <c r="A219" s="234"/>
      <c r="B219" s="225"/>
      <c r="C219" s="237"/>
      <c r="D219" s="90"/>
      <c r="E219" s="94"/>
      <c r="F219" s="94"/>
      <c r="G219" s="166"/>
      <c r="H219" s="97">
        <f t="shared" si="14"/>
        <v>0</v>
      </c>
      <c r="I219" s="23"/>
      <c r="J219" s="110"/>
      <c r="K219" s="31"/>
      <c r="L219" s="110"/>
      <c r="M219" s="14"/>
      <c r="N219" s="110"/>
    </row>
    <row r="220" spans="1:14" ht="15.95" customHeight="1">
      <c r="A220" s="121"/>
      <c r="B220" s="21"/>
      <c r="C220" s="136"/>
      <c r="D220" s="143" t="s">
        <v>66</v>
      </c>
      <c r="E220" s="109">
        <v>0.05</v>
      </c>
      <c r="F220" s="109">
        <v>0.05</v>
      </c>
      <c r="G220" s="73">
        <v>50</v>
      </c>
      <c r="H220" s="97">
        <f t="shared" si="14"/>
        <v>2.5</v>
      </c>
      <c r="I220" s="109"/>
      <c r="J220" s="21"/>
      <c r="K220" s="109"/>
      <c r="L220" s="21"/>
      <c r="M220" s="109"/>
      <c r="N220" s="30"/>
    </row>
    <row r="221" spans="1:14" ht="36" customHeight="1">
      <c r="A221" s="134"/>
      <c r="B221" s="14" t="s">
        <v>74</v>
      </c>
      <c r="C221" s="137">
        <v>150</v>
      </c>
      <c r="D221" s="141" t="s">
        <v>37</v>
      </c>
      <c r="E221" s="110">
        <v>0.01</v>
      </c>
      <c r="F221" s="110">
        <v>0.01</v>
      </c>
      <c r="G221" s="75">
        <v>65</v>
      </c>
      <c r="H221" s="97">
        <f t="shared" si="14"/>
        <v>0.65</v>
      </c>
      <c r="I221" s="110">
        <v>7.2</v>
      </c>
      <c r="J221" s="14">
        <v>4.95</v>
      </c>
      <c r="K221" s="110">
        <v>25.6</v>
      </c>
      <c r="L221" s="14">
        <v>177</v>
      </c>
      <c r="M221" s="110"/>
      <c r="N221" s="23" t="s">
        <v>76</v>
      </c>
    </row>
    <row r="222" spans="1:14" ht="15.95" customHeight="1">
      <c r="A222" s="134">
        <v>2</v>
      </c>
      <c r="B222" s="14"/>
      <c r="C222" s="137"/>
      <c r="D222" s="141" t="s">
        <v>50</v>
      </c>
      <c r="E222" s="110">
        <v>8.0000000000000002E-3</v>
      </c>
      <c r="F222" s="110">
        <v>8.0000000000000002E-3</v>
      </c>
      <c r="G222" s="75">
        <v>407</v>
      </c>
      <c r="H222" s="97">
        <f t="shared" si="14"/>
        <v>3.2560000000000002</v>
      </c>
      <c r="I222" s="110"/>
      <c r="J222" s="14"/>
      <c r="K222" s="110"/>
      <c r="L222" s="14"/>
      <c r="M222" s="110"/>
      <c r="N222" s="23"/>
    </row>
    <row r="223" spans="1:14" ht="15.95" customHeight="1">
      <c r="A223" s="134"/>
      <c r="B223" s="14"/>
      <c r="C223" s="137"/>
      <c r="D223" s="141" t="s">
        <v>19</v>
      </c>
      <c r="E223" s="110">
        <v>0.08</v>
      </c>
      <c r="F223" s="110">
        <v>0.08</v>
      </c>
      <c r="G223" s="75">
        <v>63</v>
      </c>
      <c r="H223" s="97">
        <f t="shared" si="14"/>
        <v>5.04</v>
      </c>
      <c r="I223" s="110"/>
      <c r="J223" s="14"/>
      <c r="K223" s="110"/>
      <c r="L223" s="14"/>
      <c r="M223" s="110"/>
      <c r="N223" s="23"/>
    </row>
    <row r="224" spans="1:14" ht="15.95" customHeight="1" thickBot="1">
      <c r="A224" s="123"/>
      <c r="B224" s="25"/>
      <c r="C224" s="138"/>
      <c r="D224" s="167" t="s">
        <v>49</v>
      </c>
      <c r="E224" s="111">
        <v>1E-3</v>
      </c>
      <c r="F224" s="111">
        <v>1E-3</v>
      </c>
      <c r="G224" s="52">
        <v>18</v>
      </c>
      <c r="H224" s="97">
        <f t="shared" si="14"/>
        <v>1.8000000000000002E-2</v>
      </c>
      <c r="I224" s="111"/>
      <c r="J224" s="25"/>
      <c r="K224" s="111"/>
      <c r="L224" s="25"/>
      <c r="M224" s="111"/>
      <c r="N224" s="26"/>
    </row>
    <row r="225" spans="1:18" ht="15.95" customHeight="1">
      <c r="A225" s="241">
        <v>3</v>
      </c>
      <c r="B225" s="234" t="s">
        <v>102</v>
      </c>
      <c r="C225" s="237">
        <v>50</v>
      </c>
      <c r="D225" s="93" t="s">
        <v>27</v>
      </c>
      <c r="E225" s="83">
        <v>0.05</v>
      </c>
      <c r="F225" s="38">
        <v>0.05</v>
      </c>
      <c r="G225" s="75">
        <v>45.45</v>
      </c>
      <c r="H225" s="96">
        <f t="shared" si="14"/>
        <v>2.2725000000000004</v>
      </c>
      <c r="I225" s="109">
        <v>3.41</v>
      </c>
      <c r="J225" s="109">
        <v>0.45</v>
      </c>
      <c r="K225" s="29">
        <v>25.6</v>
      </c>
      <c r="L225" s="109">
        <v>120.25</v>
      </c>
      <c r="M225" s="21" t="s">
        <v>40</v>
      </c>
      <c r="N225" s="110"/>
    </row>
    <row r="226" spans="1:18" ht="15.95" customHeight="1" thickBot="1">
      <c r="A226" s="241"/>
      <c r="B226" s="234"/>
      <c r="C226" s="237"/>
      <c r="D226" s="92"/>
      <c r="E226" s="32"/>
      <c r="F226" s="111"/>
      <c r="G226" s="98"/>
      <c r="H226" s="52"/>
      <c r="I226" s="23"/>
      <c r="J226" s="110"/>
      <c r="K226" s="31"/>
      <c r="L226" s="110"/>
      <c r="M226" s="14"/>
      <c r="N226" s="110"/>
    </row>
    <row r="227" spans="1:18" ht="15.95" customHeight="1">
      <c r="A227" s="240">
        <v>4</v>
      </c>
      <c r="B227" s="233" t="s">
        <v>47</v>
      </c>
      <c r="C227" s="250" t="s">
        <v>97</v>
      </c>
      <c r="D227" s="163" t="s">
        <v>46</v>
      </c>
      <c r="E227" s="118">
        <v>1E-3</v>
      </c>
      <c r="F227" s="118">
        <v>1E-3</v>
      </c>
      <c r="G227" s="20">
        <v>690</v>
      </c>
      <c r="H227" s="65">
        <f>E227*G227</f>
        <v>0.69000000000000006</v>
      </c>
      <c r="I227" s="103"/>
      <c r="J227" s="103"/>
      <c r="K227" s="104"/>
      <c r="L227" s="103"/>
      <c r="M227" s="104"/>
      <c r="N227" s="109"/>
      <c r="R227" s="221">
        <f>H34+H74+H117+H158+H199+H247+'ОВЗ 5-11кл 2 неделя'!H25+'ОВЗ 5-11кл 2 неделя'!H66+'ОВЗ 5-11кл 2 неделя'!H103+'ОВЗ 5-11кл 2 неделя'!H138+'ОВЗ 5-11кл 2 неделя'!H173+'ОВЗ 5-11кл 2 неделя'!H208</f>
        <v>602.65627000000006</v>
      </c>
    </row>
    <row r="228" spans="1:18" ht="15.95" customHeight="1">
      <c r="A228" s="241"/>
      <c r="B228" s="234"/>
      <c r="C228" s="247"/>
      <c r="D228" s="164" t="s">
        <v>37</v>
      </c>
      <c r="E228" s="112">
        <v>1.4999999999999999E-2</v>
      </c>
      <c r="F228" s="112">
        <v>1.4999999999999999E-2</v>
      </c>
      <c r="G228" s="2">
        <v>65</v>
      </c>
      <c r="H228" s="50">
        <f>E228*G228</f>
        <v>0.97499999999999998</v>
      </c>
      <c r="I228" s="128">
        <v>0.2</v>
      </c>
      <c r="J228" s="128">
        <v>0</v>
      </c>
      <c r="K228" s="129">
        <v>15</v>
      </c>
      <c r="L228" s="128">
        <v>58</v>
      </c>
      <c r="M228" s="106" t="s">
        <v>64</v>
      </c>
      <c r="N228" s="110"/>
    </row>
    <row r="229" spans="1:18" ht="15.95" customHeight="1" thickBot="1">
      <c r="A229" s="242"/>
      <c r="B229" s="235"/>
      <c r="C229" s="251"/>
      <c r="D229" s="165"/>
      <c r="E229" s="119"/>
      <c r="F229" s="119"/>
      <c r="G229" s="6"/>
      <c r="H229" s="51"/>
      <c r="I229" s="107"/>
      <c r="J229" s="107"/>
      <c r="K229" s="108"/>
      <c r="L229" s="107"/>
      <c r="M229" s="108"/>
      <c r="N229" s="111"/>
      <c r="R229">
        <f>R227/12</f>
        <v>50.221355833333341</v>
      </c>
    </row>
    <row r="230" spans="1:18" ht="15.95" customHeight="1">
      <c r="A230" s="14"/>
      <c r="B230" s="14"/>
      <c r="C230" s="14"/>
      <c r="D230" s="141"/>
      <c r="E230" s="14"/>
      <c r="F230" s="14"/>
      <c r="G230" s="10"/>
      <c r="H230" s="10"/>
      <c r="I230" s="133"/>
      <c r="J230" s="133"/>
      <c r="K230" s="133"/>
      <c r="L230" s="133"/>
      <c r="M230" s="133"/>
      <c r="N230" s="89"/>
    </row>
    <row r="231" spans="1:18" ht="15.95" customHeight="1">
      <c r="A231" s="14"/>
      <c r="B231" s="79" t="s">
        <v>95</v>
      </c>
      <c r="C231" s="79"/>
      <c r="D231" s="142"/>
      <c r="E231" s="79"/>
      <c r="F231" s="79"/>
      <c r="G231" s="85"/>
      <c r="H231" s="79"/>
      <c r="I231" s="79"/>
      <c r="J231" s="79"/>
      <c r="K231" s="79"/>
      <c r="L231" s="79"/>
      <c r="M231" s="79"/>
      <c r="N231" s="84"/>
    </row>
    <row r="232" spans="1:18" ht="15.95" customHeight="1">
      <c r="A232" s="245">
        <v>1</v>
      </c>
      <c r="B232" s="225" t="s">
        <v>144</v>
      </c>
      <c r="C232" s="237" t="s">
        <v>103</v>
      </c>
      <c r="D232" s="93" t="s">
        <v>48</v>
      </c>
      <c r="E232" s="83">
        <v>4.4999999999999998E-2</v>
      </c>
      <c r="F232" s="38">
        <v>4.4999999999999998E-2</v>
      </c>
      <c r="G232" s="99">
        <v>450</v>
      </c>
      <c r="H232" s="140">
        <f>E232*G232</f>
        <v>20.25</v>
      </c>
      <c r="I232" s="110"/>
      <c r="J232" s="110"/>
      <c r="K232" s="31"/>
      <c r="L232" s="110"/>
      <c r="M232" s="14"/>
      <c r="N232" s="110" t="s">
        <v>17</v>
      </c>
    </row>
    <row r="233" spans="1:18" ht="15.95" customHeight="1">
      <c r="A233" s="234"/>
      <c r="B233" s="225"/>
      <c r="C233" s="237"/>
      <c r="D233" s="93" t="s">
        <v>41</v>
      </c>
      <c r="E233" s="83">
        <v>3.0000000000000001E-3</v>
      </c>
      <c r="F233" s="38">
        <v>3.0000000000000001E-3</v>
      </c>
      <c r="G233" s="99">
        <v>18</v>
      </c>
      <c r="H233" s="140">
        <f t="shared" ref="H233:H240" si="15">E233*G233</f>
        <v>5.3999999999999999E-2</v>
      </c>
      <c r="I233" s="110"/>
      <c r="J233" s="110"/>
      <c r="K233" s="31"/>
      <c r="L233" s="110"/>
      <c r="M233" s="14"/>
      <c r="N233" s="110"/>
    </row>
    <row r="234" spans="1:18" ht="15.95" customHeight="1">
      <c r="A234" s="234"/>
      <c r="B234" s="225"/>
      <c r="C234" s="237"/>
      <c r="D234" s="93" t="s">
        <v>56</v>
      </c>
      <c r="E234" s="83">
        <v>4.0000000000000001E-3</v>
      </c>
      <c r="F234" s="38">
        <v>4.0000000000000001E-3</v>
      </c>
      <c r="G234" s="99">
        <v>105</v>
      </c>
      <c r="H234" s="140">
        <f t="shared" si="15"/>
        <v>0.42</v>
      </c>
      <c r="I234" s="110">
        <v>7.5</v>
      </c>
      <c r="J234" s="110">
        <v>9</v>
      </c>
      <c r="K234" s="31">
        <v>4.5</v>
      </c>
      <c r="L234" s="110">
        <v>129</v>
      </c>
      <c r="M234" s="14" t="s">
        <v>63</v>
      </c>
      <c r="N234" s="110"/>
    </row>
    <row r="235" spans="1:18" ht="15.95" customHeight="1">
      <c r="A235" s="234"/>
      <c r="B235" s="225"/>
      <c r="C235" s="237"/>
      <c r="D235" s="93" t="s">
        <v>44</v>
      </c>
      <c r="E235" s="83">
        <v>5.0000000000000001E-3</v>
      </c>
      <c r="F235" s="38">
        <v>5.0000000000000001E-3</v>
      </c>
      <c r="G235" s="99">
        <v>29</v>
      </c>
      <c r="H235" s="140">
        <f t="shared" si="15"/>
        <v>0.14499999999999999</v>
      </c>
      <c r="I235" s="110"/>
      <c r="J235" s="110"/>
      <c r="K235" s="31"/>
      <c r="L235" s="110"/>
      <c r="M235" s="14"/>
      <c r="N235" s="110"/>
    </row>
    <row r="236" spans="1:18" ht="15.95" customHeight="1">
      <c r="A236" s="234"/>
      <c r="B236" s="225"/>
      <c r="C236" s="237"/>
      <c r="D236" s="93" t="s">
        <v>23</v>
      </c>
      <c r="E236" s="83">
        <v>2E-3</v>
      </c>
      <c r="F236" s="38">
        <v>2E-3</v>
      </c>
      <c r="G236" s="99">
        <v>115</v>
      </c>
      <c r="H236" s="140">
        <f t="shared" si="15"/>
        <v>0.23</v>
      </c>
      <c r="I236" s="110"/>
      <c r="J236" s="110"/>
      <c r="K236" s="31"/>
      <c r="L236" s="110"/>
      <c r="M236" s="14"/>
      <c r="N236" s="110"/>
    </row>
    <row r="237" spans="1:18" ht="15.95" customHeight="1">
      <c r="A237" s="234"/>
      <c r="B237" s="225"/>
      <c r="C237" s="237"/>
      <c r="D237" s="93" t="s">
        <v>41</v>
      </c>
      <c r="E237" s="83">
        <v>2E-3</v>
      </c>
      <c r="F237" s="38">
        <v>2E-3</v>
      </c>
      <c r="G237" s="99">
        <v>18</v>
      </c>
      <c r="H237" s="140">
        <f t="shared" si="15"/>
        <v>3.6000000000000004E-2</v>
      </c>
      <c r="I237" s="110"/>
      <c r="J237" s="110"/>
      <c r="K237" s="31"/>
      <c r="L237" s="110"/>
      <c r="M237" s="14"/>
      <c r="N237" s="110"/>
    </row>
    <row r="238" spans="1:18" ht="15.95" customHeight="1">
      <c r="A238" s="234"/>
      <c r="B238" s="225"/>
      <c r="C238" s="237"/>
      <c r="D238" s="93" t="s">
        <v>20</v>
      </c>
      <c r="E238" s="83">
        <v>5.0000000000000001E-3</v>
      </c>
      <c r="F238" s="38">
        <v>4.0000000000000001E-3</v>
      </c>
      <c r="G238" s="99">
        <v>18</v>
      </c>
      <c r="H238" s="140">
        <f t="shared" si="15"/>
        <v>0.09</v>
      </c>
      <c r="I238" s="110">
        <v>6</v>
      </c>
      <c r="J238" s="110">
        <v>1.35</v>
      </c>
      <c r="K238" s="31">
        <v>38.25</v>
      </c>
      <c r="L238" s="110">
        <v>189.15</v>
      </c>
      <c r="M238" s="14" t="s">
        <v>39</v>
      </c>
      <c r="N238" s="110"/>
    </row>
    <row r="239" spans="1:18" ht="15.95" customHeight="1">
      <c r="A239" s="234"/>
      <c r="B239" s="225"/>
      <c r="C239" s="237"/>
      <c r="D239" s="57" t="s">
        <v>52</v>
      </c>
      <c r="E239" s="127">
        <v>0.04</v>
      </c>
      <c r="F239" s="125">
        <v>0.04</v>
      </c>
      <c r="G239" s="96">
        <v>39</v>
      </c>
      <c r="H239" s="140">
        <f t="shared" si="15"/>
        <v>1.56</v>
      </c>
      <c r="I239" s="110"/>
      <c r="J239" s="110"/>
      <c r="K239" s="31"/>
      <c r="L239" s="110"/>
      <c r="M239" s="14"/>
      <c r="N239" s="110"/>
    </row>
    <row r="240" spans="1:18" ht="15.95" customHeight="1">
      <c r="A240" s="234"/>
      <c r="B240" s="225"/>
      <c r="C240" s="237"/>
      <c r="D240" s="57" t="s">
        <v>50</v>
      </c>
      <c r="E240" s="127">
        <v>3.0000000000000001E-3</v>
      </c>
      <c r="F240" s="125">
        <v>3.0000000000000001E-3</v>
      </c>
      <c r="G240" s="96">
        <v>407</v>
      </c>
      <c r="H240" s="140">
        <f t="shared" si="15"/>
        <v>1.2210000000000001</v>
      </c>
      <c r="I240" s="110"/>
      <c r="J240" s="110"/>
      <c r="K240" s="31"/>
      <c r="L240" s="110"/>
      <c r="M240" s="14"/>
      <c r="N240" s="110"/>
    </row>
    <row r="241" spans="1:14" ht="15.95" customHeight="1" thickBot="1">
      <c r="A241" s="235"/>
      <c r="B241" s="225"/>
      <c r="C241" s="237"/>
      <c r="D241" s="90"/>
      <c r="E241" s="94"/>
      <c r="F241" s="39"/>
      <c r="G241" s="97"/>
      <c r="H241" s="70"/>
      <c r="I241" s="110"/>
      <c r="J241" s="110"/>
      <c r="K241" s="31"/>
      <c r="L241" s="110"/>
      <c r="M241" s="14"/>
      <c r="N241" s="110"/>
    </row>
    <row r="242" spans="1:14" ht="15.95" customHeight="1">
      <c r="A242" s="240">
        <v>2</v>
      </c>
      <c r="B242" s="233" t="s">
        <v>96</v>
      </c>
      <c r="C242" s="239">
        <v>50</v>
      </c>
      <c r="D242" s="60" t="s">
        <v>27</v>
      </c>
      <c r="E242" s="29">
        <v>0.05</v>
      </c>
      <c r="F242" s="109">
        <v>0.05</v>
      </c>
      <c r="G242" s="73">
        <v>45.45</v>
      </c>
      <c r="H242" s="95">
        <f>E242*G242</f>
        <v>2.2725000000000004</v>
      </c>
      <c r="I242" s="109">
        <v>3.41</v>
      </c>
      <c r="J242" s="109">
        <v>0.45</v>
      </c>
      <c r="K242" s="29">
        <v>25.6</v>
      </c>
      <c r="L242" s="109">
        <v>120.25</v>
      </c>
      <c r="M242" s="21" t="s">
        <v>40</v>
      </c>
      <c r="N242" s="109"/>
    </row>
    <row r="243" spans="1:14" ht="15.95" customHeight="1" thickBot="1">
      <c r="A243" s="241"/>
      <c r="B243" s="234"/>
      <c r="C243" s="237"/>
      <c r="D243" s="92"/>
      <c r="E243" s="32"/>
      <c r="F243" s="111"/>
      <c r="G243" s="52"/>
      <c r="H243" s="52"/>
      <c r="I243" s="111"/>
      <c r="J243" s="111"/>
      <c r="K243" s="32"/>
      <c r="L243" s="111"/>
      <c r="M243" s="25"/>
      <c r="N243" s="111"/>
    </row>
    <row r="244" spans="1:14" ht="15.95" customHeight="1">
      <c r="A244" s="243">
        <v>3</v>
      </c>
      <c r="B244" s="252" t="s">
        <v>47</v>
      </c>
      <c r="C244" s="254" t="s">
        <v>97</v>
      </c>
      <c r="D244" s="19" t="s">
        <v>46</v>
      </c>
      <c r="E244" s="118">
        <v>1E-3</v>
      </c>
      <c r="F244" s="118">
        <v>1E-3</v>
      </c>
      <c r="G244" s="20">
        <v>690</v>
      </c>
      <c r="H244" s="140">
        <f>E244*G244</f>
        <v>0.69000000000000006</v>
      </c>
      <c r="I244" s="105"/>
      <c r="J244" s="105"/>
      <c r="K244" s="106"/>
      <c r="L244" s="105"/>
      <c r="M244" s="106"/>
      <c r="N244" s="110"/>
    </row>
    <row r="245" spans="1:14" ht="15.95" customHeight="1" thickBot="1">
      <c r="A245" s="244"/>
      <c r="B245" s="253"/>
      <c r="C245" s="255"/>
      <c r="D245" s="15" t="s">
        <v>37</v>
      </c>
      <c r="E245" s="117">
        <v>0.01</v>
      </c>
      <c r="F245" s="117">
        <v>0.01</v>
      </c>
      <c r="G245" s="16">
        <v>65</v>
      </c>
      <c r="H245" s="70">
        <f>E245*G245</f>
        <v>0.65</v>
      </c>
      <c r="I245" s="128">
        <v>0.2</v>
      </c>
      <c r="J245" s="128">
        <v>0</v>
      </c>
      <c r="K245" s="129">
        <v>15</v>
      </c>
      <c r="L245" s="128">
        <v>58</v>
      </c>
      <c r="M245" s="106" t="s">
        <v>64</v>
      </c>
      <c r="N245" s="110"/>
    </row>
    <row r="246" spans="1:14" ht="12" customHeight="1">
      <c r="A246" s="29"/>
      <c r="B246" s="21"/>
      <c r="C246" s="21"/>
      <c r="D246" s="149"/>
      <c r="E246" s="135"/>
      <c r="F246" s="135"/>
      <c r="G246" s="101"/>
      <c r="H246" s="101"/>
      <c r="I246" s="103"/>
      <c r="J246" s="144"/>
      <c r="K246" s="103"/>
      <c r="L246" s="144"/>
      <c r="M246" s="103"/>
      <c r="N246" s="30"/>
    </row>
    <row r="247" spans="1:14" ht="12" customHeight="1" thickBot="1">
      <c r="A247" s="145"/>
      <c r="B247" s="146" t="s">
        <v>24</v>
      </c>
      <c r="C247" s="147"/>
      <c r="D247" s="150"/>
      <c r="E247" s="151"/>
      <c r="F247" s="151"/>
      <c r="G247" s="152"/>
      <c r="H247" s="153">
        <f>SUM(H215:H246)</f>
        <v>50.538000000000011</v>
      </c>
      <c r="I247" s="46"/>
      <c r="J247" s="148"/>
      <c r="K247" s="46"/>
      <c r="L247" s="148"/>
      <c r="M247" s="46"/>
      <c r="N247" s="42"/>
    </row>
    <row r="248" spans="1:14">
      <c r="A248" s="156"/>
      <c r="B248" s="155"/>
      <c r="C248" s="156"/>
      <c r="D248" s="157"/>
      <c r="E248" s="156"/>
      <c r="F248" s="156"/>
      <c r="G248" s="11"/>
      <c r="H248" s="158"/>
      <c r="I248" s="11"/>
      <c r="J248" s="11"/>
      <c r="K248" s="11"/>
      <c r="L248" s="11"/>
      <c r="M248" s="11"/>
      <c r="N248" s="11"/>
    </row>
    <row r="249" spans="1:14">
      <c r="A249" s="156"/>
      <c r="B249" s="155"/>
      <c r="C249" s="156"/>
      <c r="D249" s="157"/>
      <c r="E249" s="156"/>
      <c r="F249" s="156"/>
      <c r="G249" s="11"/>
      <c r="H249" s="158"/>
      <c r="I249" s="11"/>
      <c r="J249" s="11"/>
      <c r="K249" s="11"/>
      <c r="L249" s="11"/>
      <c r="M249" s="11"/>
      <c r="N249" s="11"/>
    </row>
    <row r="250" spans="1:14">
      <c r="A250" s="156"/>
      <c r="B250" s="155"/>
      <c r="C250" s="156"/>
      <c r="D250" s="157"/>
      <c r="E250" s="156"/>
      <c r="F250" s="156"/>
      <c r="G250" s="11"/>
      <c r="H250" s="158"/>
      <c r="I250" s="11"/>
      <c r="J250" s="11"/>
      <c r="K250" s="11"/>
      <c r="L250" s="11"/>
      <c r="M250" s="11"/>
      <c r="N250" s="11"/>
    </row>
    <row r="251" spans="1:14">
      <c r="A251" s="156"/>
      <c r="B251" s="155"/>
      <c r="C251" s="156"/>
      <c r="D251" s="157"/>
      <c r="E251" s="156"/>
      <c r="F251" s="156"/>
      <c r="G251" s="11"/>
      <c r="H251" s="158"/>
      <c r="I251" s="11"/>
      <c r="J251" s="11"/>
      <c r="K251" s="11"/>
      <c r="L251" s="11"/>
      <c r="M251" s="11"/>
      <c r="N251" s="11"/>
    </row>
    <row r="252" spans="1:14">
      <c r="A252" s="156"/>
      <c r="B252" s="155"/>
      <c r="C252" s="156"/>
      <c r="D252" s="157"/>
      <c r="E252" s="156"/>
      <c r="F252" s="156"/>
      <c r="G252" s="11"/>
      <c r="H252" s="158"/>
      <c r="I252" s="11"/>
      <c r="J252" s="11"/>
      <c r="K252" s="11"/>
      <c r="L252" s="11"/>
      <c r="M252" s="11"/>
      <c r="N252" s="11"/>
    </row>
    <row r="253" spans="1:14">
      <c r="A253" s="156"/>
      <c r="B253" s="155"/>
      <c r="C253" s="156"/>
      <c r="D253" s="157"/>
      <c r="E253" s="156"/>
      <c r="F253" s="156"/>
      <c r="G253" s="11"/>
      <c r="H253" s="158"/>
      <c r="I253" s="11"/>
      <c r="J253" s="11"/>
      <c r="K253" s="11"/>
      <c r="L253" s="11"/>
      <c r="M253" s="11"/>
      <c r="N253" s="11"/>
    </row>
    <row r="254" spans="1:14">
      <c r="A254" s="156"/>
      <c r="B254" s="155"/>
      <c r="C254" s="156"/>
      <c r="D254" s="157"/>
      <c r="E254" s="156"/>
      <c r="F254" s="156"/>
      <c r="G254" s="11"/>
      <c r="H254" s="158"/>
      <c r="I254" s="11"/>
      <c r="J254" s="11"/>
      <c r="K254" s="11"/>
      <c r="L254" s="11"/>
      <c r="M254" s="11"/>
      <c r="N254" s="11"/>
    </row>
    <row r="255" spans="1:14">
      <c r="A255" s="9"/>
      <c r="B255" s="9"/>
      <c r="C255" s="9"/>
      <c r="D255" s="9"/>
      <c r="E255" s="9"/>
      <c r="F255" s="9"/>
      <c r="G255" s="9"/>
      <c r="H255" s="10"/>
      <c r="I255" s="11"/>
      <c r="J255" s="11"/>
      <c r="K255" s="11"/>
      <c r="L255" s="11"/>
      <c r="M255" s="11"/>
      <c r="N255" s="11"/>
    </row>
    <row r="256" spans="1:14">
      <c r="A256" s="9"/>
      <c r="B256" s="9"/>
      <c r="C256" s="9"/>
      <c r="D256" s="9"/>
      <c r="E256" s="9"/>
      <c r="F256" s="9"/>
      <c r="G256" s="9"/>
      <c r="H256" s="10"/>
      <c r="I256" s="11"/>
      <c r="J256" s="11"/>
      <c r="K256" s="11"/>
      <c r="L256" s="11"/>
      <c r="M256" s="11"/>
      <c r="N256" s="11"/>
    </row>
    <row r="257" spans="1:14">
      <c r="A257" s="9"/>
      <c r="B257" s="9"/>
      <c r="C257" s="9"/>
      <c r="D257" s="9"/>
      <c r="E257" s="9"/>
      <c r="F257" s="9"/>
      <c r="G257" s="9"/>
      <c r="H257" s="10"/>
      <c r="I257" s="11"/>
      <c r="J257" s="11"/>
      <c r="K257" s="11"/>
      <c r="L257" s="11"/>
      <c r="M257" s="11"/>
      <c r="N257" s="11"/>
    </row>
    <row r="258" spans="1:14">
      <c r="A258" s="9"/>
      <c r="B258" s="9"/>
      <c r="C258" s="9"/>
      <c r="D258" s="9"/>
      <c r="E258" s="9"/>
      <c r="F258" s="9"/>
      <c r="G258" s="9"/>
      <c r="H258" s="10"/>
      <c r="I258" s="11"/>
      <c r="J258" s="11"/>
      <c r="K258" s="11"/>
      <c r="L258" s="11"/>
      <c r="M258" s="11"/>
      <c r="N258" s="11"/>
    </row>
    <row r="259" spans="1:14">
      <c r="A259" s="9"/>
      <c r="B259" s="9"/>
      <c r="C259" s="9"/>
      <c r="D259" s="9"/>
      <c r="E259" s="9"/>
      <c r="F259" s="9"/>
      <c r="G259" s="9"/>
      <c r="H259" s="10"/>
      <c r="I259" s="11"/>
      <c r="J259" s="11"/>
      <c r="K259" s="11"/>
      <c r="L259" s="11"/>
      <c r="M259" s="11"/>
      <c r="N259" s="11"/>
    </row>
    <row r="260" spans="1:14">
      <c r="A260" s="9"/>
      <c r="B260" s="9"/>
      <c r="C260" s="9"/>
      <c r="D260" s="9"/>
      <c r="E260" s="9"/>
      <c r="F260" s="9"/>
      <c r="G260" s="9"/>
      <c r="H260" s="10"/>
      <c r="I260" s="11"/>
      <c r="J260" s="11"/>
      <c r="K260" s="11"/>
      <c r="L260" s="11"/>
      <c r="M260" s="11"/>
      <c r="N260" s="11"/>
    </row>
    <row r="261" spans="1:14">
      <c r="A261"/>
      <c r="B261"/>
      <c r="C261"/>
      <c r="D261"/>
      <c r="E261"/>
      <c r="F261"/>
      <c r="G261"/>
      <c r="H261"/>
    </row>
    <row r="262" spans="1:14">
      <c r="A262"/>
      <c r="B262"/>
      <c r="C262"/>
      <c r="D262"/>
      <c r="E262"/>
      <c r="F262"/>
      <c r="G262"/>
      <c r="H262"/>
    </row>
    <row r="263" spans="1:14">
      <c r="A263"/>
      <c r="B263"/>
      <c r="C263"/>
      <c r="D263"/>
      <c r="E263"/>
      <c r="F263"/>
      <c r="G263"/>
      <c r="H263"/>
    </row>
    <row r="264" spans="1:14" ht="17.25" customHeight="1">
      <c r="A264"/>
      <c r="B264"/>
      <c r="C264"/>
      <c r="D264"/>
      <c r="E264"/>
      <c r="F264"/>
      <c r="G264"/>
      <c r="H264"/>
    </row>
    <row r="265" spans="1:14" ht="19.5" customHeight="1">
      <c r="A265" s="9"/>
      <c r="B265" s="9"/>
      <c r="C265" s="9"/>
      <c r="D265" s="9"/>
      <c r="E265" s="9"/>
      <c r="F265" s="9"/>
      <c r="G265" s="9"/>
      <c r="H265" s="10"/>
      <c r="I265" s="11"/>
      <c r="J265" s="11"/>
      <c r="K265" s="11"/>
      <c r="L265" s="11"/>
      <c r="M265" s="11"/>
      <c r="N265" s="11"/>
    </row>
    <row r="266" spans="1:14" ht="38.25" customHeight="1"/>
    <row r="267" spans="1:14" ht="3.75" customHeight="1"/>
    <row r="268" spans="1:14" hidden="1"/>
    <row r="269" spans="1:14" hidden="1"/>
  </sheetData>
  <mergeCells count="118">
    <mergeCell ref="A138:A140"/>
    <mergeCell ref="B138:B140"/>
    <mergeCell ref="C138:C140"/>
    <mergeCell ref="A194:A195"/>
    <mergeCell ref="C242:C243"/>
    <mergeCell ref="A168:N168"/>
    <mergeCell ref="B155:B156"/>
    <mergeCell ref="A244:A245"/>
    <mergeCell ref="B244:B245"/>
    <mergeCell ref="C244:C245"/>
    <mergeCell ref="A232:A241"/>
    <mergeCell ref="B232:B241"/>
    <mergeCell ref="C232:C241"/>
    <mergeCell ref="A242:A243"/>
    <mergeCell ref="B242:B243"/>
    <mergeCell ref="A225:A226"/>
    <mergeCell ref="B225:B226"/>
    <mergeCell ref="C225:C226"/>
    <mergeCell ref="A179:A181"/>
    <mergeCell ref="B179:B181"/>
    <mergeCell ref="C179:C181"/>
    <mergeCell ref="A227:A229"/>
    <mergeCell ref="B227:B229"/>
    <mergeCell ref="C227:C229"/>
    <mergeCell ref="A19:A28"/>
    <mergeCell ref="B19:B28"/>
    <mergeCell ref="C19:C28"/>
    <mergeCell ref="C48:C51"/>
    <mergeCell ref="C196:C197"/>
    <mergeCell ref="A212:N212"/>
    <mergeCell ref="A215:A219"/>
    <mergeCell ref="A177:A178"/>
    <mergeCell ref="B177:B178"/>
    <mergeCell ref="C177:C178"/>
    <mergeCell ref="A127:N127"/>
    <mergeCell ref="A130:A135"/>
    <mergeCell ref="B130:B135"/>
    <mergeCell ref="C130:C135"/>
    <mergeCell ref="A136:A137"/>
    <mergeCell ref="C153:C154"/>
    <mergeCell ref="A155:A156"/>
    <mergeCell ref="A143:A152"/>
    <mergeCell ref="B143:B152"/>
    <mergeCell ref="C143:C152"/>
    <mergeCell ref="A153:A154"/>
    <mergeCell ref="B153:B154"/>
    <mergeCell ref="B136:B137"/>
    <mergeCell ref="C136:C137"/>
    <mergeCell ref="A4:N4"/>
    <mergeCell ref="A5:N5"/>
    <mergeCell ref="A8:A11"/>
    <mergeCell ref="B8:B11"/>
    <mergeCell ref="C8:C11"/>
    <mergeCell ref="A14:A16"/>
    <mergeCell ref="B14:B16"/>
    <mergeCell ref="A12:A13"/>
    <mergeCell ref="B12:B13"/>
    <mergeCell ref="C12:C13"/>
    <mergeCell ref="C14:C16"/>
    <mergeCell ref="A54:A56"/>
    <mergeCell ref="B54:B56"/>
    <mergeCell ref="C54:C56"/>
    <mergeCell ref="A59:A68"/>
    <mergeCell ref="B59:B68"/>
    <mergeCell ref="C59:C68"/>
    <mergeCell ref="A94:A95"/>
    <mergeCell ref="B94:B95"/>
    <mergeCell ref="C94:C95"/>
    <mergeCell ref="A69:A70"/>
    <mergeCell ref="B69:B70"/>
    <mergeCell ref="A29:A30"/>
    <mergeCell ref="B29:B30"/>
    <mergeCell ref="C29:C30"/>
    <mergeCell ref="A31:A32"/>
    <mergeCell ref="B31:B32"/>
    <mergeCell ref="A48:A51"/>
    <mergeCell ref="B48:B51"/>
    <mergeCell ref="A52:A53"/>
    <mergeCell ref="B52:B53"/>
    <mergeCell ref="C52:C53"/>
    <mergeCell ref="A45:N45"/>
    <mergeCell ref="A44:N44"/>
    <mergeCell ref="C31:C32"/>
    <mergeCell ref="C69:C70"/>
    <mergeCell ref="C88:C93"/>
    <mergeCell ref="C71:C72"/>
    <mergeCell ref="A85:N85"/>
    <mergeCell ref="A88:A93"/>
    <mergeCell ref="B88:B93"/>
    <mergeCell ref="A71:A72"/>
    <mergeCell ref="B71:B72"/>
    <mergeCell ref="A84:N84"/>
    <mergeCell ref="A96:A98"/>
    <mergeCell ref="B96:B98"/>
    <mergeCell ref="C96:C98"/>
    <mergeCell ref="B112:B113"/>
    <mergeCell ref="C112:C113"/>
    <mergeCell ref="A126:N126"/>
    <mergeCell ref="A101:A111"/>
    <mergeCell ref="B101:B111"/>
    <mergeCell ref="C101:C111"/>
    <mergeCell ref="A112:A113"/>
    <mergeCell ref="A114:A115"/>
    <mergeCell ref="B114:B115"/>
    <mergeCell ref="C114:C115"/>
    <mergeCell ref="B215:B219"/>
    <mergeCell ref="C215:C219"/>
    <mergeCell ref="A184:A193"/>
    <mergeCell ref="B184:B193"/>
    <mergeCell ref="C184:C193"/>
    <mergeCell ref="C155:C156"/>
    <mergeCell ref="A171:A176"/>
    <mergeCell ref="B171:B176"/>
    <mergeCell ref="C171:C176"/>
    <mergeCell ref="B194:B195"/>
    <mergeCell ref="C194:C195"/>
    <mergeCell ref="A196:A197"/>
    <mergeCell ref="B196:B197"/>
  </mergeCells>
  <phoneticPr fontId="4" type="noConversion"/>
  <pageMargins left="0" right="0" top="0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8"/>
  <sheetViews>
    <sheetView tabSelected="1" topLeftCell="A167" zoomScale="98" zoomScaleNormal="98" workbookViewId="0">
      <selection activeCell="F201" sqref="F201"/>
    </sheetView>
  </sheetViews>
  <sheetFormatPr defaultRowHeight="15"/>
  <cols>
    <col min="1" max="1" width="3.5703125" customWidth="1"/>
    <col min="2" max="2" width="17" customWidth="1"/>
    <col min="4" max="4" width="10.85546875" customWidth="1"/>
    <col min="14" max="14" width="11.85546875" customWidth="1"/>
  </cols>
  <sheetData>
    <row r="1" spans="1:15" ht="15" customHeight="1"/>
    <row r="2" spans="1:15" ht="54" customHeight="1">
      <c r="A2" s="230" t="s">
        <v>32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15" ht="20.100000000000001" customHeight="1">
      <c r="A3" s="113" t="s">
        <v>0</v>
      </c>
      <c r="B3" s="112"/>
      <c r="C3" s="112" t="s">
        <v>1</v>
      </c>
      <c r="D3" s="4" t="s">
        <v>2</v>
      </c>
      <c r="E3" s="112" t="s">
        <v>3</v>
      </c>
      <c r="F3" s="112" t="s">
        <v>4</v>
      </c>
      <c r="G3" s="172" t="s">
        <v>5</v>
      </c>
      <c r="H3" s="112" t="s">
        <v>6</v>
      </c>
      <c r="I3" s="112" t="s">
        <v>7</v>
      </c>
      <c r="J3" s="114" t="s">
        <v>8</v>
      </c>
      <c r="K3" s="112" t="s">
        <v>9</v>
      </c>
      <c r="L3" s="112" t="s">
        <v>10</v>
      </c>
      <c r="M3" s="112" t="s">
        <v>11</v>
      </c>
      <c r="N3" s="115" t="s">
        <v>12</v>
      </c>
    </row>
    <row r="4" spans="1:15" ht="20.100000000000001" customHeight="1" thickBot="1">
      <c r="A4" s="116"/>
      <c r="B4" s="188" t="s">
        <v>13</v>
      </c>
      <c r="C4" s="112" t="s">
        <v>14</v>
      </c>
      <c r="D4" s="15"/>
      <c r="E4" s="117" t="s">
        <v>14</v>
      </c>
      <c r="F4" s="117" t="s">
        <v>14</v>
      </c>
      <c r="G4" s="16" t="s">
        <v>15</v>
      </c>
      <c r="H4" s="117" t="s">
        <v>16</v>
      </c>
      <c r="I4" s="117" t="s">
        <v>14</v>
      </c>
      <c r="J4" s="117" t="s">
        <v>14</v>
      </c>
      <c r="K4" s="117" t="s">
        <v>14</v>
      </c>
      <c r="L4" s="117" t="s">
        <v>14</v>
      </c>
      <c r="M4" s="117"/>
      <c r="N4" s="7"/>
    </row>
    <row r="5" spans="1:15" ht="15.95" customHeight="1">
      <c r="A5" s="233">
        <v>1</v>
      </c>
      <c r="B5" s="224" t="s">
        <v>118</v>
      </c>
      <c r="C5" s="236">
        <v>250</v>
      </c>
      <c r="D5" s="93" t="s">
        <v>57</v>
      </c>
      <c r="E5" s="197">
        <v>0.04</v>
      </c>
      <c r="F5" s="124">
        <v>0.04</v>
      </c>
      <c r="G5" s="95">
        <v>39</v>
      </c>
      <c r="H5" s="82">
        <f>G5*E5</f>
        <v>1.56</v>
      </c>
      <c r="I5" s="190"/>
      <c r="J5" s="190"/>
      <c r="K5" s="193"/>
      <c r="L5" s="190"/>
      <c r="M5" s="199"/>
      <c r="N5" s="110" t="s">
        <v>17</v>
      </c>
    </row>
    <row r="6" spans="1:15" ht="15.95" customHeight="1">
      <c r="A6" s="234"/>
      <c r="B6" s="225"/>
      <c r="C6" s="237"/>
      <c r="D6" s="57" t="s">
        <v>19</v>
      </c>
      <c r="E6" s="127">
        <v>0.09</v>
      </c>
      <c r="F6" s="125">
        <v>0.09</v>
      </c>
      <c r="G6" s="96">
        <v>63</v>
      </c>
      <c r="H6" s="81">
        <f>G6*E6</f>
        <v>5.67</v>
      </c>
      <c r="I6" s="191"/>
      <c r="J6" s="191"/>
      <c r="K6" s="194"/>
      <c r="L6" s="191"/>
      <c r="M6" s="200"/>
      <c r="N6" s="110"/>
    </row>
    <row r="7" spans="1:15" ht="15.95" customHeight="1">
      <c r="A7" s="234"/>
      <c r="B7" s="225"/>
      <c r="C7" s="237"/>
      <c r="D7" s="57" t="s">
        <v>50</v>
      </c>
      <c r="E7" s="127">
        <v>2E-3</v>
      </c>
      <c r="F7" s="125">
        <v>2E-3</v>
      </c>
      <c r="G7" s="96">
        <v>407</v>
      </c>
      <c r="H7" s="81">
        <f>G7*E7</f>
        <v>0.81400000000000006</v>
      </c>
      <c r="I7" s="191"/>
      <c r="J7" s="191"/>
      <c r="K7" s="194"/>
      <c r="L7" s="191"/>
      <c r="M7" s="200"/>
      <c r="N7" s="110"/>
    </row>
    <row r="8" spans="1:15" ht="15.95" customHeight="1" thickBot="1">
      <c r="A8" s="234"/>
      <c r="B8" s="225"/>
      <c r="C8" s="237"/>
      <c r="D8" s="57" t="s">
        <v>18</v>
      </c>
      <c r="E8" s="127">
        <v>2E-3</v>
      </c>
      <c r="F8" s="125">
        <v>2E-3</v>
      </c>
      <c r="G8" s="96">
        <v>18</v>
      </c>
      <c r="H8" s="81">
        <f>G8*E8</f>
        <v>3.6000000000000004E-2</v>
      </c>
      <c r="I8" s="191">
        <v>5.5</v>
      </c>
      <c r="J8" s="191">
        <v>4.8</v>
      </c>
      <c r="K8" s="194">
        <v>23.5</v>
      </c>
      <c r="L8" s="191">
        <v>145</v>
      </c>
      <c r="M8" s="200" t="s">
        <v>71</v>
      </c>
      <c r="N8" s="110"/>
    </row>
    <row r="9" spans="1:15" ht="15.95" customHeight="1">
      <c r="A9" s="240">
        <v>2</v>
      </c>
      <c r="B9" s="233" t="s">
        <v>96</v>
      </c>
      <c r="C9" s="239">
        <v>60</v>
      </c>
      <c r="D9" s="56" t="s">
        <v>27</v>
      </c>
      <c r="E9" s="126">
        <v>0.06</v>
      </c>
      <c r="F9" s="124">
        <v>0.06</v>
      </c>
      <c r="G9" s="159">
        <v>45.45</v>
      </c>
      <c r="H9" s="73">
        <f t="shared" ref="H9:H11" si="0">G9*E9</f>
        <v>2.7269999999999999</v>
      </c>
      <c r="I9" s="109">
        <v>4.0999999999999996</v>
      </c>
      <c r="J9" s="109">
        <v>0.54</v>
      </c>
      <c r="K9" s="29">
        <v>30.72</v>
      </c>
      <c r="L9" s="109">
        <v>144.30000000000001</v>
      </c>
      <c r="M9" s="21" t="s">
        <v>40</v>
      </c>
      <c r="N9" s="109"/>
    </row>
    <row r="10" spans="1:15" ht="15.95" customHeight="1" thickBot="1">
      <c r="A10" s="241"/>
      <c r="B10" s="234"/>
      <c r="C10" s="237"/>
      <c r="D10" s="91" t="s">
        <v>50</v>
      </c>
      <c r="E10" s="194">
        <v>0.01</v>
      </c>
      <c r="F10" s="191">
        <v>0.01</v>
      </c>
      <c r="G10" s="75">
        <v>407</v>
      </c>
      <c r="H10" s="70">
        <f>E10*G10</f>
        <v>4.07</v>
      </c>
      <c r="I10" s="191">
        <v>0.12</v>
      </c>
      <c r="J10" s="191">
        <v>10.88</v>
      </c>
      <c r="K10" s="194">
        <v>0.19500000000000001</v>
      </c>
      <c r="L10" s="191">
        <v>99.15</v>
      </c>
      <c r="M10" s="14"/>
      <c r="N10" s="110"/>
    </row>
    <row r="11" spans="1:15" ht="15.95" customHeight="1">
      <c r="A11" s="240">
        <v>3</v>
      </c>
      <c r="B11" s="233" t="s">
        <v>47</v>
      </c>
      <c r="C11" s="224" t="s">
        <v>28</v>
      </c>
      <c r="D11" s="19" t="s">
        <v>46</v>
      </c>
      <c r="E11" s="118">
        <v>1E-3</v>
      </c>
      <c r="F11" s="118">
        <v>1E-3</v>
      </c>
      <c r="G11" s="20">
        <v>690</v>
      </c>
      <c r="H11" s="102">
        <f t="shared" si="0"/>
        <v>0.69000000000000006</v>
      </c>
      <c r="I11" s="103"/>
      <c r="J11" s="103"/>
      <c r="K11" s="104"/>
      <c r="L11" s="103"/>
      <c r="M11" s="104"/>
      <c r="N11" s="109"/>
    </row>
    <row r="12" spans="1:15" ht="15.95" customHeight="1" thickBot="1">
      <c r="A12" s="242"/>
      <c r="B12" s="235"/>
      <c r="C12" s="226"/>
      <c r="D12" s="24" t="s">
        <v>37</v>
      </c>
      <c r="E12" s="119">
        <v>1.4999999999999999E-2</v>
      </c>
      <c r="F12" s="119">
        <v>1.4999999999999999E-2</v>
      </c>
      <c r="G12" s="6">
        <v>65</v>
      </c>
      <c r="H12" s="28">
        <f>G12*E12</f>
        <v>0.97499999999999998</v>
      </c>
      <c r="I12" s="185">
        <v>0.2</v>
      </c>
      <c r="J12" s="185">
        <v>0</v>
      </c>
      <c r="K12" s="186">
        <v>15</v>
      </c>
      <c r="L12" s="185">
        <v>58</v>
      </c>
      <c r="M12" s="108" t="s">
        <v>64</v>
      </c>
      <c r="N12" s="111"/>
    </row>
    <row r="13" spans="1:15" ht="15.95" customHeight="1">
      <c r="A13" s="14"/>
      <c r="B13" s="14"/>
      <c r="C13" s="14"/>
      <c r="D13" s="141"/>
      <c r="E13" s="14"/>
      <c r="F13" s="14"/>
      <c r="G13" s="10"/>
      <c r="H13" s="10"/>
      <c r="I13" s="133"/>
      <c r="J13" s="133"/>
      <c r="K13" s="133"/>
      <c r="L13" s="133"/>
      <c r="M13" s="133"/>
      <c r="N13" s="14"/>
    </row>
    <row r="14" spans="1:15" ht="15.95" customHeight="1">
      <c r="A14" s="14"/>
      <c r="B14" s="189" t="s">
        <v>95</v>
      </c>
      <c r="C14" s="79"/>
      <c r="D14" s="142"/>
      <c r="E14" s="79"/>
      <c r="F14" s="79"/>
      <c r="G14" s="85"/>
      <c r="H14" s="79"/>
      <c r="I14" s="79"/>
      <c r="J14" s="79"/>
      <c r="K14" s="79"/>
      <c r="L14" s="79"/>
      <c r="M14" s="79"/>
      <c r="N14" s="79"/>
      <c r="O14" s="11"/>
    </row>
    <row r="15" spans="1:15" ht="15.95" customHeight="1">
      <c r="A15" s="245">
        <v>1</v>
      </c>
      <c r="B15" s="246" t="s">
        <v>67</v>
      </c>
      <c r="C15" s="236" t="s">
        <v>115</v>
      </c>
      <c r="D15" s="93" t="s">
        <v>48</v>
      </c>
      <c r="E15" s="83">
        <v>5.7000000000000002E-2</v>
      </c>
      <c r="F15" s="38">
        <v>5.7000000000000002E-2</v>
      </c>
      <c r="G15" s="99">
        <v>450</v>
      </c>
      <c r="H15" s="96">
        <f t="shared" ref="H15:H21" si="1">E15*G15</f>
        <v>25.650000000000002</v>
      </c>
      <c r="I15" s="191"/>
      <c r="J15" s="191"/>
      <c r="K15" s="194"/>
      <c r="L15" s="191"/>
      <c r="M15" s="200"/>
      <c r="N15" s="110" t="s">
        <v>17</v>
      </c>
    </row>
    <row r="16" spans="1:15" ht="18" customHeight="1">
      <c r="A16" s="234"/>
      <c r="B16" s="225"/>
      <c r="C16" s="237"/>
      <c r="D16" s="93" t="s">
        <v>65</v>
      </c>
      <c r="E16" s="83">
        <v>3.5000000000000003E-2</v>
      </c>
      <c r="F16" s="38">
        <v>3.5000000000000003E-2</v>
      </c>
      <c r="G16" s="99">
        <v>79</v>
      </c>
      <c r="H16" s="2">
        <f t="shared" si="1"/>
        <v>2.7650000000000001</v>
      </c>
      <c r="I16" s="191"/>
      <c r="J16" s="191"/>
      <c r="K16" s="194"/>
      <c r="L16" s="191"/>
      <c r="M16" s="200"/>
      <c r="N16" s="110"/>
    </row>
    <row r="17" spans="1:14" ht="15.95" customHeight="1">
      <c r="A17" s="234"/>
      <c r="B17" s="225"/>
      <c r="C17" s="237"/>
      <c r="D17" s="93" t="s">
        <v>20</v>
      </c>
      <c r="E17" s="83">
        <v>5.0000000000000001E-3</v>
      </c>
      <c r="F17" s="38">
        <v>4.0000000000000001E-3</v>
      </c>
      <c r="G17" s="99">
        <v>18</v>
      </c>
      <c r="H17" s="2">
        <f t="shared" si="1"/>
        <v>0.09</v>
      </c>
      <c r="I17" s="191">
        <v>19.43</v>
      </c>
      <c r="J17" s="191">
        <v>17.89</v>
      </c>
      <c r="K17" s="194">
        <v>26.33</v>
      </c>
      <c r="L17" s="191">
        <v>344.05</v>
      </c>
      <c r="M17" s="200" t="s">
        <v>45</v>
      </c>
      <c r="N17" s="110"/>
    </row>
    <row r="18" spans="1:14" ht="15.95" customHeight="1">
      <c r="A18" s="234"/>
      <c r="B18" s="225"/>
      <c r="C18" s="237"/>
      <c r="D18" s="93" t="s">
        <v>22</v>
      </c>
      <c r="E18" s="83">
        <v>5.0000000000000001E-3</v>
      </c>
      <c r="F18" s="38">
        <v>5.0000000000000001E-3</v>
      </c>
      <c r="G18" s="99">
        <v>105</v>
      </c>
      <c r="H18" s="2">
        <f t="shared" si="1"/>
        <v>0.52500000000000002</v>
      </c>
      <c r="I18" s="191"/>
      <c r="J18" s="191"/>
      <c r="K18" s="194"/>
      <c r="L18" s="191"/>
      <c r="M18" s="200"/>
      <c r="N18" s="110"/>
    </row>
    <row r="19" spans="1:14" ht="15.95" customHeight="1">
      <c r="A19" s="234"/>
      <c r="B19" s="225"/>
      <c r="C19" s="237"/>
      <c r="D19" s="93" t="s">
        <v>43</v>
      </c>
      <c r="E19" s="83">
        <v>5.0000000000000001E-3</v>
      </c>
      <c r="F19" s="38">
        <v>5.0000000000000001E-3</v>
      </c>
      <c r="G19" s="99">
        <v>24</v>
      </c>
      <c r="H19" s="2">
        <f t="shared" si="1"/>
        <v>0.12</v>
      </c>
      <c r="I19" s="191"/>
      <c r="J19" s="191"/>
      <c r="K19" s="194"/>
      <c r="L19" s="191"/>
      <c r="M19" s="200"/>
      <c r="N19" s="110"/>
    </row>
    <row r="20" spans="1:14" ht="15.95" customHeight="1">
      <c r="A20" s="234"/>
      <c r="B20" s="225"/>
      <c r="C20" s="237"/>
      <c r="D20" s="57" t="s">
        <v>23</v>
      </c>
      <c r="E20" s="127">
        <v>3.0000000000000001E-3</v>
      </c>
      <c r="F20" s="125">
        <v>3.0000000000000001E-3</v>
      </c>
      <c r="G20" s="96">
        <v>115</v>
      </c>
      <c r="H20" s="2">
        <f t="shared" si="1"/>
        <v>0.34500000000000003</v>
      </c>
      <c r="I20" s="191"/>
      <c r="J20" s="191"/>
      <c r="K20" s="194"/>
      <c r="L20" s="191"/>
      <c r="M20" s="200"/>
      <c r="N20" s="110"/>
    </row>
    <row r="21" spans="1:14" ht="15.95" customHeight="1" thickBot="1">
      <c r="A21" s="234"/>
      <c r="B21" s="225"/>
      <c r="C21" s="237"/>
      <c r="D21" s="57" t="s">
        <v>49</v>
      </c>
      <c r="E21" s="127">
        <v>3.0000000000000001E-3</v>
      </c>
      <c r="F21" s="125">
        <v>3.0000000000000001E-3</v>
      </c>
      <c r="G21" s="96">
        <v>18</v>
      </c>
      <c r="H21" s="140">
        <f t="shared" si="1"/>
        <v>5.3999999999999999E-2</v>
      </c>
      <c r="I21" s="191"/>
      <c r="J21" s="191"/>
      <c r="K21" s="194"/>
      <c r="L21" s="191"/>
      <c r="M21" s="200"/>
      <c r="N21" s="110"/>
    </row>
    <row r="22" spans="1:14" ht="15.95" customHeight="1" thickBot="1">
      <c r="A22" s="109">
        <v>2</v>
      </c>
      <c r="B22" s="121" t="s">
        <v>96</v>
      </c>
      <c r="C22" s="136">
        <v>50</v>
      </c>
      <c r="D22" s="60" t="s">
        <v>27</v>
      </c>
      <c r="E22" s="29">
        <v>0.05</v>
      </c>
      <c r="F22" s="109">
        <v>0.05</v>
      </c>
      <c r="G22" s="73">
        <v>45.45</v>
      </c>
      <c r="H22" s="73">
        <f t="shared" ref="H22:H24" si="2">E22*G22</f>
        <v>2.2725000000000004</v>
      </c>
      <c r="I22" s="124">
        <v>2.76</v>
      </c>
      <c r="J22" s="124">
        <v>0.36</v>
      </c>
      <c r="K22" s="126">
        <v>20.48</v>
      </c>
      <c r="L22" s="124">
        <v>96.2</v>
      </c>
      <c r="M22" s="171" t="s">
        <v>40</v>
      </c>
      <c r="N22" s="109"/>
    </row>
    <row r="23" spans="1:14" ht="15.95" customHeight="1">
      <c r="A23" s="240">
        <v>3</v>
      </c>
      <c r="B23" s="254" t="s">
        <v>47</v>
      </c>
      <c r="C23" s="224" t="s">
        <v>97</v>
      </c>
      <c r="D23" s="19" t="s">
        <v>46</v>
      </c>
      <c r="E23" s="118">
        <v>1E-3</v>
      </c>
      <c r="F23" s="118">
        <v>1E-3</v>
      </c>
      <c r="G23" s="20">
        <v>690</v>
      </c>
      <c r="H23" s="86">
        <f t="shared" si="2"/>
        <v>0.69000000000000006</v>
      </c>
      <c r="I23" s="181"/>
      <c r="J23" s="181"/>
      <c r="K23" s="182"/>
      <c r="L23" s="181"/>
      <c r="M23" s="182"/>
      <c r="N23" s="110"/>
    </row>
    <row r="24" spans="1:14" ht="15.95" customHeight="1" thickBot="1">
      <c r="A24" s="242"/>
      <c r="B24" s="258"/>
      <c r="C24" s="226"/>
      <c r="D24" s="24" t="s">
        <v>37</v>
      </c>
      <c r="E24" s="119">
        <v>0.01</v>
      </c>
      <c r="F24" s="119">
        <v>0.01</v>
      </c>
      <c r="G24" s="6">
        <v>65</v>
      </c>
      <c r="H24" s="77">
        <f t="shared" si="2"/>
        <v>0.65</v>
      </c>
      <c r="I24" s="183">
        <v>0.2</v>
      </c>
      <c r="J24" s="183">
        <v>0</v>
      </c>
      <c r="K24" s="184">
        <v>15</v>
      </c>
      <c r="L24" s="183">
        <v>58</v>
      </c>
      <c r="M24" s="182" t="s">
        <v>64</v>
      </c>
      <c r="N24" s="110"/>
    </row>
    <row r="25" spans="1:14" ht="15.95" customHeight="1" thickBot="1">
      <c r="A25" s="175"/>
      <c r="B25" s="146" t="s">
        <v>24</v>
      </c>
      <c r="C25" s="147"/>
      <c r="D25" s="150"/>
      <c r="E25" s="151"/>
      <c r="F25" s="151"/>
      <c r="G25" s="152"/>
      <c r="H25" s="153">
        <f>SUM(H5:H24)</f>
        <v>49.703500000000005</v>
      </c>
      <c r="I25" s="46">
        <f>SUM(I5:I24)</f>
        <v>32.31</v>
      </c>
      <c r="J25" s="148">
        <f>SUM(J5:J24)</f>
        <v>34.47</v>
      </c>
      <c r="K25" s="46">
        <f>SUM(K5:K24)</f>
        <v>131.22499999999999</v>
      </c>
      <c r="L25" s="174">
        <f>SUM(L5:L24)</f>
        <v>944.7</v>
      </c>
      <c r="M25" s="46"/>
      <c r="N25" s="42"/>
    </row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>
      <c r="A32" s="230" t="s">
        <v>33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2"/>
    </row>
    <row r="33" spans="1:14" ht="12" customHeight="1">
      <c r="A33" s="113" t="s">
        <v>0</v>
      </c>
      <c r="B33" s="112"/>
      <c r="C33" s="112" t="s">
        <v>1</v>
      </c>
      <c r="D33" s="4" t="s">
        <v>2</v>
      </c>
      <c r="E33" s="112" t="s">
        <v>3</v>
      </c>
      <c r="F33" s="112" t="s">
        <v>4</v>
      </c>
      <c r="G33" s="2" t="s">
        <v>5</v>
      </c>
      <c r="H33" s="112" t="s">
        <v>6</v>
      </c>
      <c r="I33" s="112" t="s">
        <v>7</v>
      </c>
      <c r="J33" s="114" t="s">
        <v>8</v>
      </c>
      <c r="K33" s="112" t="s">
        <v>9</v>
      </c>
      <c r="L33" s="112" t="s">
        <v>10</v>
      </c>
      <c r="M33" s="112" t="s">
        <v>11</v>
      </c>
      <c r="N33" s="115" t="s">
        <v>12</v>
      </c>
    </row>
    <row r="34" spans="1:14" ht="12" customHeight="1" thickBot="1">
      <c r="A34" s="116"/>
      <c r="B34" s="188" t="s">
        <v>13</v>
      </c>
      <c r="C34" s="196" t="s">
        <v>14</v>
      </c>
      <c r="D34" s="15"/>
      <c r="E34" s="117" t="s">
        <v>14</v>
      </c>
      <c r="F34" s="117" t="s">
        <v>14</v>
      </c>
      <c r="G34" s="16" t="s">
        <v>15</v>
      </c>
      <c r="H34" s="117" t="s">
        <v>16</v>
      </c>
      <c r="I34" s="117" t="s">
        <v>14</v>
      </c>
      <c r="J34" s="117" t="s">
        <v>14</v>
      </c>
      <c r="K34" s="117" t="s">
        <v>14</v>
      </c>
      <c r="L34" s="117" t="s">
        <v>14</v>
      </c>
      <c r="M34" s="117"/>
      <c r="N34" s="7"/>
    </row>
    <row r="35" spans="1:14" ht="12" customHeight="1">
      <c r="A35" s="233">
        <v>1</v>
      </c>
      <c r="B35" s="239" t="s">
        <v>121</v>
      </c>
      <c r="C35" s="257" t="s">
        <v>69</v>
      </c>
      <c r="D35" s="56" t="s">
        <v>73</v>
      </c>
      <c r="E35" s="124">
        <v>1</v>
      </c>
      <c r="F35" s="124">
        <v>1</v>
      </c>
      <c r="G35" s="82">
        <v>7.5</v>
      </c>
      <c r="H35" s="49">
        <f>E35*G35</f>
        <v>7.5</v>
      </c>
      <c r="I35" s="30">
        <v>7.62</v>
      </c>
      <c r="J35" s="190">
        <v>6.9</v>
      </c>
      <c r="K35" s="193">
        <v>0.42</v>
      </c>
      <c r="L35" s="190">
        <v>94.2</v>
      </c>
      <c r="M35" s="30" t="s">
        <v>75</v>
      </c>
      <c r="N35" s="110" t="s">
        <v>17</v>
      </c>
    </row>
    <row r="36" spans="1:14" ht="12" customHeight="1" thickBot="1">
      <c r="A36" s="234"/>
      <c r="B36" s="237"/>
      <c r="C36" s="249"/>
      <c r="D36" s="57" t="s">
        <v>41</v>
      </c>
      <c r="E36" s="125">
        <v>2E-3</v>
      </c>
      <c r="F36" s="125">
        <v>2E-3</v>
      </c>
      <c r="G36" s="87">
        <v>18</v>
      </c>
      <c r="H36" s="50">
        <f t="shared" ref="H36" si="3">E36*G36</f>
        <v>3.6000000000000004E-2</v>
      </c>
      <c r="I36" s="139"/>
      <c r="J36" s="191"/>
      <c r="K36" s="194"/>
      <c r="L36" s="191"/>
      <c r="M36" s="139"/>
      <c r="N36" s="110"/>
    </row>
    <row r="37" spans="1:14" ht="12" customHeight="1">
      <c r="A37" s="234"/>
      <c r="B37" s="237"/>
      <c r="C37" s="249"/>
      <c r="D37" s="56" t="s">
        <v>68</v>
      </c>
      <c r="E37" s="124">
        <v>0.06</v>
      </c>
      <c r="F37" s="124">
        <v>0.06</v>
      </c>
      <c r="G37" s="86">
        <v>83</v>
      </c>
      <c r="H37" s="65">
        <f>E37*G37</f>
        <v>4.9799999999999995</v>
      </c>
      <c r="I37" s="139"/>
      <c r="J37" s="191"/>
      <c r="K37" s="194"/>
      <c r="L37" s="191"/>
      <c r="M37" s="139"/>
      <c r="N37" s="110"/>
    </row>
    <row r="38" spans="1:14" ht="12" customHeight="1" thickBot="1">
      <c r="A38" s="234"/>
      <c r="B38" s="237"/>
      <c r="C38" s="256"/>
      <c r="D38" s="58" t="s">
        <v>50</v>
      </c>
      <c r="E38" s="130">
        <v>5.0000000000000001E-3</v>
      </c>
      <c r="F38" s="130">
        <v>5.0000000000000001E-3</v>
      </c>
      <c r="G38" s="88">
        <v>407</v>
      </c>
      <c r="H38" s="77">
        <f>E38*G38</f>
        <v>2.0350000000000001</v>
      </c>
      <c r="I38" s="26"/>
      <c r="J38" s="192"/>
      <c r="K38" s="195"/>
      <c r="L38" s="192"/>
      <c r="M38" s="26"/>
      <c r="N38" s="110"/>
    </row>
    <row r="39" spans="1:14" ht="12" customHeight="1">
      <c r="A39" s="240">
        <v>2</v>
      </c>
      <c r="B39" s="240" t="s">
        <v>70</v>
      </c>
      <c r="C39" s="249" t="s">
        <v>109</v>
      </c>
      <c r="D39" s="93" t="s">
        <v>27</v>
      </c>
      <c r="E39" s="38">
        <v>0.05</v>
      </c>
      <c r="F39" s="38">
        <v>0.05</v>
      </c>
      <c r="G39" s="140">
        <v>33.33</v>
      </c>
      <c r="H39" s="140">
        <f t="shared" ref="H39:H53" si="4">E39*G39</f>
        <v>1.6665000000000001</v>
      </c>
      <c r="I39" s="139">
        <v>3.75</v>
      </c>
      <c r="J39" s="191">
        <v>0.25</v>
      </c>
      <c r="K39" s="194">
        <v>26.08</v>
      </c>
      <c r="L39" s="191">
        <v>116.5</v>
      </c>
      <c r="M39" s="200" t="s">
        <v>40</v>
      </c>
      <c r="N39" s="109"/>
    </row>
    <row r="40" spans="1:14" ht="12" customHeight="1" thickBot="1">
      <c r="A40" s="241"/>
      <c r="B40" s="241"/>
      <c r="C40" s="249"/>
      <c r="D40" s="92"/>
      <c r="E40" s="192"/>
      <c r="F40" s="192"/>
      <c r="G40" s="77"/>
      <c r="H40" s="222"/>
      <c r="I40" s="23"/>
      <c r="J40" s="110"/>
      <c r="K40" s="31"/>
      <c r="L40" s="110"/>
      <c r="M40" s="14"/>
      <c r="N40" s="110"/>
    </row>
    <row r="41" spans="1:14" ht="20.25" customHeight="1" thickBot="1">
      <c r="A41" s="241"/>
      <c r="B41" s="242"/>
      <c r="C41" s="256"/>
      <c r="D41" s="59" t="s">
        <v>50</v>
      </c>
      <c r="E41" s="37">
        <v>1.4999999999999999E-2</v>
      </c>
      <c r="F41" s="37">
        <v>1.4999999999999999E-2</v>
      </c>
      <c r="G41" s="78">
        <v>407</v>
      </c>
      <c r="H41" s="55">
        <f>E41*G41</f>
        <v>6.1049999999999995</v>
      </c>
      <c r="I41" s="35">
        <v>0.12</v>
      </c>
      <c r="J41" s="37">
        <v>10.88</v>
      </c>
      <c r="K41" s="33">
        <v>0.19500000000000001</v>
      </c>
      <c r="L41" s="37">
        <v>99.15</v>
      </c>
      <c r="M41" s="35"/>
      <c r="N41" s="110"/>
    </row>
    <row r="42" spans="1:14" ht="12" customHeight="1">
      <c r="A42" s="240">
        <v>3</v>
      </c>
      <c r="B42" s="240" t="s">
        <v>47</v>
      </c>
      <c r="C42" s="249" t="s">
        <v>97</v>
      </c>
      <c r="D42" s="93" t="s">
        <v>46</v>
      </c>
      <c r="E42" s="38">
        <v>1E-3</v>
      </c>
      <c r="F42" s="38">
        <v>1E-3</v>
      </c>
      <c r="G42" s="140">
        <v>690</v>
      </c>
      <c r="H42" s="140">
        <f t="shared" si="4"/>
        <v>0.69000000000000006</v>
      </c>
      <c r="I42" s="106"/>
      <c r="J42" s="105"/>
      <c r="K42" s="106"/>
      <c r="L42" s="105"/>
      <c r="M42" s="106"/>
      <c r="N42" s="110"/>
    </row>
    <row r="43" spans="1:14" ht="12" customHeight="1">
      <c r="A43" s="241"/>
      <c r="B43" s="241"/>
      <c r="C43" s="249"/>
      <c r="D43" s="57" t="s">
        <v>37</v>
      </c>
      <c r="E43" s="125">
        <v>1.4999999999999999E-2</v>
      </c>
      <c r="F43" s="125">
        <v>0.01</v>
      </c>
      <c r="G43" s="87">
        <v>65</v>
      </c>
      <c r="H43" s="87">
        <f t="shared" si="4"/>
        <v>0.97499999999999998</v>
      </c>
      <c r="I43" s="129">
        <v>0.2</v>
      </c>
      <c r="J43" s="128">
        <v>0</v>
      </c>
      <c r="K43" s="129">
        <v>15</v>
      </c>
      <c r="L43" s="128">
        <v>58</v>
      </c>
      <c r="M43" s="106" t="s">
        <v>64</v>
      </c>
      <c r="N43" s="110"/>
    </row>
    <row r="44" spans="1:14" ht="15.75" thickBot="1">
      <c r="A44" s="242"/>
      <c r="B44" s="242"/>
      <c r="C44" s="256"/>
      <c r="D44" s="58"/>
      <c r="E44" s="130"/>
      <c r="F44" s="130"/>
      <c r="G44" s="88"/>
      <c r="H44" s="98">
        <f t="shared" si="4"/>
        <v>0</v>
      </c>
      <c r="I44" s="108"/>
      <c r="J44" s="107"/>
      <c r="K44" s="108"/>
      <c r="L44" s="107"/>
      <c r="M44" s="108"/>
      <c r="N44" s="111"/>
    </row>
    <row r="45" spans="1:14">
      <c r="A45" s="14"/>
      <c r="B45" s="14"/>
      <c r="C45" s="14"/>
      <c r="D45" s="141"/>
      <c r="E45" s="14"/>
      <c r="F45" s="14"/>
      <c r="G45" s="10"/>
      <c r="H45" s="10"/>
      <c r="I45" s="133"/>
      <c r="J45" s="133"/>
      <c r="K45" s="133"/>
      <c r="L45" s="133"/>
      <c r="M45" s="133"/>
      <c r="N45" s="89"/>
    </row>
    <row r="46" spans="1:14" ht="15" customHeight="1">
      <c r="A46" s="14"/>
      <c r="B46" s="189" t="s">
        <v>95</v>
      </c>
      <c r="C46" s="79"/>
      <c r="D46" s="142"/>
      <c r="E46" s="79"/>
      <c r="F46" s="79"/>
      <c r="G46" s="85"/>
      <c r="H46" s="10"/>
      <c r="I46" s="79"/>
      <c r="J46" s="79"/>
      <c r="K46" s="79"/>
      <c r="L46" s="79"/>
      <c r="M46" s="79"/>
      <c r="N46" s="84"/>
    </row>
    <row r="47" spans="1:14">
      <c r="A47" s="245">
        <v>1</v>
      </c>
      <c r="B47" s="225" t="s">
        <v>122</v>
      </c>
      <c r="C47" s="237" t="s">
        <v>123</v>
      </c>
      <c r="D47" s="93" t="s">
        <v>48</v>
      </c>
      <c r="E47" s="83">
        <v>4.4999999999999998E-2</v>
      </c>
      <c r="F47" s="38">
        <v>4.4999999999999998E-2</v>
      </c>
      <c r="G47" s="99">
        <v>450</v>
      </c>
      <c r="H47" s="96">
        <f t="shared" si="4"/>
        <v>20.25</v>
      </c>
      <c r="I47" s="110"/>
      <c r="J47" s="110"/>
      <c r="K47" s="31"/>
      <c r="L47" s="110"/>
      <c r="M47" s="14"/>
      <c r="N47" s="110" t="s">
        <v>17</v>
      </c>
    </row>
    <row r="48" spans="1:14" ht="25.5">
      <c r="A48" s="234"/>
      <c r="B48" s="225"/>
      <c r="C48" s="237"/>
      <c r="D48" s="93" t="s">
        <v>124</v>
      </c>
      <c r="E48" s="83">
        <v>0.03</v>
      </c>
      <c r="F48" s="38">
        <v>0.03</v>
      </c>
      <c r="G48" s="99">
        <v>83</v>
      </c>
      <c r="H48" s="2">
        <f t="shared" si="4"/>
        <v>2.4899999999999998</v>
      </c>
      <c r="I48" s="110"/>
      <c r="J48" s="110"/>
      <c r="K48" s="31"/>
      <c r="L48" s="110"/>
      <c r="M48" s="14"/>
      <c r="N48" s="110"/>
    </row>
    <row r="49" spans="1:14">
      <c r="A49" s="234"/>
      <c r="B49" s="225"/>
      <c r="C49" s="237"/>
      <c r="D49" s="93" t="s">
        <v>20</v>
      </c>
      <c r="E49" s="83">
        <v>5.0000000000000001E-3</v>
      </c>
      <c r="F49" s="38">
        <v>4.0000000000000001E-3</v>
      </c>
      <c r="G49" s="99">
        <v>18</v>
      </c>
      <c r="H49" s="2">
        <f t="shared" si="4"/>
        <v>0.09</v>
      </c>
      <c r="I49" s="110">
        <v>19.43</v>
      </c>
      <c r="J49" s="110">
        <v>17.89</v>
      </c>
      <c r="K49" s="31">
        <v>26.33</v>
      </c>
      <c r="L49" s="110">
        <v>344.05</v>
      </c>
      <c r="M49" s="14" t="s">
        <v>45</v>
      </c>
      <c r="N49" s="110"/>
    </row>
    <row r="50" spans="1:14">
      <c r="A50" s="234"/>
      <c r="B50" s="225"/>
      <c r="C50" s="237"/>
      <c r="D50" s="93" t="s">
        <v>22</v>
      </c>
      <c r="E50" s="83">
        <v>5.0000000000000001E-3</v>
      </c>
      <c r="F50" s="38">
        <v>5.0000000000000001E-3</v>
      </c>
      <c r="G50" s="99">
        <v>105</v>
      </c>
      <c r="H50" s="2">
        <f t="shared" si="4"/>
        <v>0.52500000000000002</v>
      </c>
      <c r="I50" s="110"/>
      <c r="J50" s="110"/>
      <c r="K50" s="31"/>
      <c r="L50" s="110"/>
      <c r="M50" s="14"/>
      <c r="N50" s="110"/>
    </row>
    <row r="51" spans="1:14">
      <c r="A51" s="234"/>
      <c r="B51" s="225"/>
      <c r="C51" s="237"/>
      <c r="D51" s="93" t="s">
        <v>43</v>
      </c>
      <c r="E51" s="83">
        <v>0</v>
      </c>
      <c r="F51" s="38">
        <v>5.0000000000000001E-3</v>
      </c>
      <c r="G51" s="99">
        <v>40</v>
      </c>
      <c r="H51" s="2">
        <f t="shared" si="4"/>
        <v>0</v>
      </c>
      <c r="I51" s="110"/>
      <c r="J51" s="110"/>
      <c r="K51" s="31"/>
      <c r="L51" s="110"/>
      <c r="M51" s="14"/>
      <c r="N51" s="110"/>
    </row>
    <row r="52" spans="1:14">
      <c r="A52" s="234"/>
      <c r="B52" s="225"/>
      <c r="C52" s="237"/>
      <c r="D52" s="57" t="s">
        <v>23</v>
      </c>
      <c r="E52" s="127">
        <v>2E-3</v>
      </c>
      <c r="F52" s="125">
        <v>2E-3</v>
      </c>
      <c r="G52" s="96">
        <v>115</v>
      </c>
      <c r="H52" s="2">
        <f t="shared" si="4"/>
        <v>0.23</v>
      </c>
      <c r="I52" s="110"/>
      <c r="J52" s="110"/>
      <c r="K52" s="31"/>
      <c r="L52" s="110"/>
      <c r="M52" s="14"/>
      <c r="N52" s="110"/>
    </row>
    <row r="53" spans="1:14">
      <c r="A53" s="234"/>
      <c r="B53" s="225"/>
      <c r="C53" s="237"/>
      <c r="D53" s="57" t="s">
        <v>49</v>
      </c>
      <c r="E53" s="127">
        <v>3.0000000000000001E-3</v>
      </c>
      <c r="F53" s="125">
        <v>3.0000000000000001E-3</v>
      </c>
      <c r="G53" s="96">
        <v>12</v>
      </c>
      <c r="H53" s="140">
        <f t="shared" si="4"/>
        <v>3.6000000000000004E-2</v>
      </c>
      <c r="I53" s="110"/>
      <c r="J53" s="110"/>
      <c r="K53" s="31"/>
      <c r="L53" s="110"/>
      <c r="M53" s="14"/>
      <c r="N53" s="110"/>
    </row>
    <row r="54" spans="1:14" ht="15.75" thickBot="1">
      <c r="A54" s="235"/>
      <c r="B54" s="225"/>
      <c r="C54" s="237"/>
      <c r="D54" s="90"/>
      <c r="E54" s="94"/>
      <c r="F54" s="39"/>
      <c r="G54" s="97"/>
      <c r="H54" s="70"/>
      <c r="I54" s="192"/>
      <c r="J54" s="192"/>
      <c r="K54" s="195"/>
      <c r="L54" s="192"/>
      <c r="M54" s="26"/>
      <c r="N54" s="110"/>
    </row>
    <row r="55" spans="1:14">
      <c r="A55" s="31"/>
      <c r="B55" s="121" t="s">
        <v>47</v>
      </c>
      <c r="C55" s="136" t="s">
        <v>108</v>
      </c>
      <c r="D55" s="60" t="s">
        <v>46</v>
      </c>
      <c r="E55" s="29">
        <v>1E-3</v>
      </c>
      <c r="F55" s="109">
        <v>1E-3</v>
      </c>
      <c r="G55" s="73">
        <v>690</v>
      </c>
      <c r="H55" s="65">
        <f>E55*G55</f>
        <v>0.69000000000000006</v>
      </c>
      <c r="I55" s="128">
        <v>0.2</v>
      </c>
      <c r="J55" s="128">
        <v>0</v>
      </c>
      <c r="K55" s="129">
        <v>15</v>
      </c>
      <c r="L55" s="128">
        <v>58</v>
      </c>
      <c r="M55" s="106" t="s">
        <v>64</v>
      </c>
      <c r="N55" s="109"/>
    </row>
    <row r="56" spans="1:14" ht="15.75" thickBot="1">
      <c r="A56" s="31">
        <v>2</v>
      </c>
      <c r="B56" s="123"/>
      <c r="C56" s="204"/>
      <c r="D56" s="169" t="s">
        <v>37</v>
      </c>
      <c r="E56" s="94">
        <v>0.01</v>
      </c>
      <c r="F56" s="39">
        <v>0.01</v>
      </c>
      <c r="G56" s="97">
        <v>65</v>
      </c>
      <c r="H56" s="97">
        <f>E56*G56</f>
        <v>0.65</v>
      </c>
      <c r="I56" s="26"/>
      <c r="J56" s="111"/>
      <c r="K56" s="32"/>
      <c r="L56" s="111"/>
      <c r="M56" s="25"/>
      <c r="N56" s="111"/>
    </row>
    <row r="57" spans="1:14" ht="29.25" customHeight="1">
      <c r="A57" s="240">
        <v>3</v>
      </c>
      <c r="B57" s="248" t="s">
        <v>96</v>
      </c>
      <c r="C57" s="240">
        <v>40</v>
      </c>
      <c r="D57" s="60" t="s">
        <v>27</v>
      </c>
      <c r="E57" s="193">
        <v>0.04</v>
      </c>
      <c r="F57" s="190">
        <v>0.04</v>
      </c>
      <c r="G57" s="73">
        <v>45.45</v>
      </c>
      <c r="H57" s="95">
        <f>E57*G57</f>
        <v>1.8180000000000001</v>
      </c>
      <c r="I57" s="30">
        <v>2.76</v>
      </c>
      <c r="J57" s="109">
        <v>0.36</v>
      </c>
      <c r="K57" s="29">
        <v>20.48</v>
      </c>
      <c r="L57" s="109">
        <v>96.2</v>
      </c>
      <c r="M57" s="21" t="s">
        <v>40</v>
      </c>
      <c r="N57" s="109"/>
    </row>
    <row r="58" spans="1:14" ht="1.5" customHeight="1" thickBot="1">
      <c r="A58" s="242"/>
      <c r="B58" s="256"/>
      <c r="C58" s="242"/>
      <c r="D58" s="92"/>
      <c r="E58" s="195"/>
      <c r="F58" s="192"/>
      <c r="G58" s="52"/>
      <c r="H58" s="52"/>
      <c r="I58" s="111"/>
      <c r="J58" s="111"/>
      <c r="K58" s="32"/>
      <c r="L58" s="111"/>
      <c r="M58" s="25"/>
      <c r="N58" s="111"/>
    </row>
    <row r="59" spans="1:14" ht="15.75" hidden="1" thickBot="1">
      <c r="A59" s="240">
        <v>3</v>
      </c>
      <c r="B59" s="254" t="s">
        <v>47</v>
      </c>
      <c r="C59" s="224" t="s">
        <v>28</v>
      </c>
      <c r="D59" s="19" t="s">
        <v>46</v>
      </c>
      <c r="E59" s="118">
        <v>1E-3</v>
      </c>
      <c r="F59" s="118">
        <v>1E-3</v>
      </c>
      <c r="G59" s="20">
        <v>500</v>
      </c>
      <c r="H59" s="140">
        <f>E59*G59</f>
        <v>0.5</v>
      </c>
      <c r="I59" s="105"/>
      <c r="J59" s="105"/>
      <c r="K59" s="106"/>
      <c r="L59" s="105"/>
      <c r="M59" s="106"/>
      <c r="N59" s="110"/>
    </row>
    <row r="60" spans="1:14" ht="13.5" hidden="1" customHeight="1" thickBot="1">
      <c r="A60" s="241"/>
      <c r="B60" s="255"/>
      <c r="C60" s="225"/>
      <c r="D60" s="15" t="s">
        <v>37</v>
      </c>
      <c r="E60" s="117">
        <v>1.4999999999999999E-2</v>
      </c>
      <c r="F60" s="117">
        <v>1.4999999999999999E-2</v>
      </c>
      <c r="G60" s="16">
        <v>56</v>
      </c>
      <c r="H60" s="70">
        <f>E60*G60</f>
        <v>0.84</v>
      </c>
      <c r="I60" s="128">
        <v>0.2</v>
      </c>
      <c r="J60" s="128">
        <v>0</v>
      </c>
      <c r="K60" s="129">
        <v>15</v>
      </c>
      <c r="L60" s="128">
        <v>58</v>
      </c>
      <c r="M60" s="106" t="s">
        <v>64</v>
      </c>
      <c r="N60" s="110"/>
    </row>
    <row r="61" spans="1:14" ht="15.75" hidden="1" thickBot="1">
      <c r="A61" s="109"/>
      <c r="B61" s="21"/>
      <c r="C61" s="21"/>
      <c r="D61" s="149"/>
      <c r="E61" s="135"/>
      <c r="F61" s="135"/>
      <c r="G61" s="101"/>
      <c r="H61" s="101"/>
      <c r="I61" s="103"/>
      <c r="J61" s="144"/>
      <c r="K61" s="103"/>
      <c r="L61" s="144"/>
      <c r="M61" s="103"/>
      <c r="N61" s="30"/>
    </row>
    <row r="62" spans="1:14" ht="4.5" hidden="1" customHeight="1" thickBot="1">
      <c r="A62" s="175"/>
      <c r="B62" s="146" t="s">
        <v>24</v>
      </c>
      <c r="C62" s="147"/>
      <c r="D62" s="150"/>
      <c r="E62" s="151"/>
      <c r="F62" s="151"/>
      <c r="G62" s="152"/>
      <c r="H62" s="153">
        <f>SUM(H35:H61)</f>
        <v>52.106499999999997</v>
      </c>
      <c r="I62" s="46">
        <f>SUM(I35:I61)</f>
        <v>34.28</v>
      </c>
      <c r="J62" s="46">
        <f>SUM(J35:J61)</f>
        <v>36.28</v>
      </c>
      <c r="K62" s="46">
        <f>SUM(K35:K61)</f>
        <v>118.50500000000001</v>
      </c>
      <c r="L62" s="46">
        <f>SUM(L35:L61)</f>
        <v>924.10000000000014</v>
      </c>
      <c r="M62" s="46"/>
      <c r="N62" s="42"/>
    </row>
    <row r="63" spans="1:14" ht="15.75" hidden="1" thickBot="1">
      <c r="A63" s="45"/>
    </row>
    <row r="64" spans="1:14" ht="15.75" hidden="1" thickBot="1">
      <c r="A64" s="45"/>
    </row>
    <row r="65" spans="1:14" ht="16.5" customHeight="1">
      <c r="A65" s="109"/>
      <c r="B65" s="21"/>
      <c r="C65" s="21"/>
      <c r="D65" s="149"/>
      <c r="E65" s="135"/>
      <c r="F65" s="135"/>
      <c r="G65" s="101"/>
      <c r="H65" s="101"/>
      <c r="I65" s="103"/>
      <c r="J65" s="144"/>
      <c r="K65" s="103"/>
      <c r="L65" s="173"/>
      <c r="M65" s="103"/>
      <c r="N65" s="30"/>
    </row>
    <row r="66" spans="1:14" ht="15.75" thickBot="1">
      <c r="A66" s="175"/>
      <c r="B66" s="146" t="s">
        <v>24</v>
      </c>
      <c r="C66" s="147"/>
      <c r="D66" s="150"/>
      <c r="E66" s="151"/>
      <c r="F66" s="151"/>
      <c r="G66" s="152"/>
      <c r="H66" s="153">
        <f>H35+H36+H37+H38+H39+H41+H42+H43+H44+H47+H48+H49+H50+H51+H52+H53+H55+H56+H57</f>
        <v>50.766499999999994</v>
      </c>
      <c r="I66" s="153">
        <f>SUM(I62)</f>
        <v>34.28</v>
      </c>
      <c r="J66" s="153">
        <f>SUM(J62)</f>
        <v>36.28</v>
      </c>
      <c r="K66" s="153">
        <f>SUM(K62)</f>
        <v>118.50500000000001</v>
      </c>
      <c r="L66" s="153">
        <f>SUM(L62)</f>
        <v>924.10000000000014</v>
      </c>
      <c r="M66" s="46"/>
      <c r="N66" s="42"/>
    </row>
    <row r="67" spans="1:14" ht="15" customHeight="1"/>
    <row r="68" spans="1:14" ht="15" customHeight="1"/>
    <row r="69" spans="1:14" ht="15" customHeight="1"/>
    <row r="70" spans="1:14" ht="15" customHeight="1"/>
    <row r="71" spans="1:14" ht="15" customHeight="1"/>
    <row r="72" spans="1:14" ht="15" customHeight="1"/>
    <row r="73" spans="1:14" ht="15" customHeight="1"/>
    <row r="75" spans="1:14" ht="15" customHeight="1">
      <c r="A75" s="230" t="s">
        <v>34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2"/>
    </row>
    <row r="76" spans="1:14" ht="25.5">
      <c r="A76" s="113" t="s">
        <v>0</v>
      </c>
      <c r="B76" s="112"/>
      <c r="C76" s="112" t="s">
        <v>1</v>
      </c>
      <c r="D76" s="4" t="s">
        <v>2</v>
      </c>
      <c r="E76" s="112" t="s">
        <v>3</v>
      </c>
      <c r="F76" s="112" t="s">
        <v>4</v>
      </c>
      <c r="G76" s="2" t="s">
        <v>5</v>
      </c>
      <c r="H76" s="112" t="s">
        <v>6</v>
      </c>
      <c r="I76" s="112" t="s">
        <v>7</v>
      </c>
      <c r="J76" s="114" t="s">
        <v>8</v>
      </c>
      <c r="K76" s="112" t="s">
        <v>9</v>
      </c>
      <c r="L76" s="112" t="s">
        <v>10</v>
      </c>
      <c r="M76" s="112" t="s">
        <v>11</v>
      </c>
      <c r="N76" s="115" t="s">
        <v>12</v>
      </c>
    </row>
    <row r="77" spans="1:14" ht="15.75" thickBot="1">
      <c r="A77" s="116"/>
      <c r="B77" s="188" t="s">
        <v>13</v>
      </c>
      <c r="C77" s="117" t="s">
        <v>14</v>
      </c>
      <c r="D77" s="15"/>
      <c r="E77" s="117" t="s">
        <v>14</v>
      </c>
      <c r="F77" s="117" t="s">
        <v>14</v>
      </c>
      <c r="G77" s="16" t="s">
        <v>15</v>
      </c>
      <c r="H77" s="117" t="s">
        <v>16</v>
      </c>
      <c r="I77" s="117" t="s">
        <v>14</v>
      </c>
      <c r="J77" s="117" t="s">
        <v>14</v>
      </c>
      <c r="K77" s="117" t="s">
        <v>14</v>
      </c>
      <c r="L77" s="117" t="s">
        <v>14</v>
      </c>
      <c r="M77" s="117"/>
      <c r="N77" s="7"/>
    </row>
    <row r="78" spans="1:14">
      <c r="A78" s="243">
        <v>1</v>
      </c>
      <c r="B78" s="233" t="s">
        <v>77</v>
      </c>
      <c r="C78" s="239">
        <v>200</v>
      </c>
      <c r="D78" s="56" t="s">
        <v>68</v>
      </c>
      <c r="E78" s="126">
        <v>0.05</v>
      </c>
      <c r="F78" s="124">
        <v>0.05</v>
      </c>
      <c r="G78" s="159">
        <v>83</v>
      </c>
      <c r="H78" s="95">
        <f t="shared" ref="H78:H83" si="5">E78*G78</f>
        <v>4.1500000000000004</v>
      </c>
      <c r="I78" s="30"/>
      <c r="J78" s="109"/>
      <c r="K78" s="29"/>
      <c r="L78" s="109"/>
      <c r="M78" s="21"/>
      <c r="N78" s="110"/>
    </row>
    <row r="79" spans="1:14">
      <c r="A79" s="244"/>
      <c r="B79" s="234"/>
      <c r="C79" s="237"/>
      <c r="D79" s="57" t="s">
        <v>19</v>
      </c>
      <c r="E79" s="127">
        <v>7.0000000000000007E-2</v>
      </c>
      <c r="F79" s="125">
        <v>7.0000000000000007E-2</v>
      </c>
      <c r="G79" s="160">
        <v>63</v>
      </c>
      <c r="H79" s="75">
        <f t="shared" si="5"/>
        <v>4.41</v>
      </c>
      <c r="I79" s="23">
        <v>6.6</v>
      </c>
      <c r="J79" s="110">
        <v>4</v>
      </c>
      <c r="K79" s="31">
        <v>9.4</v>
      </c>
      <c r="L79" s="110">
        <v>139.19999999999999</v>
      </c>
      <c r="M79" s="14" t="s">
        <v>78</v>
      </c>
      <c r="N79" s="110"/>
    </row>
    <row r="80" spans="1:14">
      <c r="A80" s="244"/>
      <c r="B80" s="234"/>
      <c r="C80" s="237"/>
      <c r="D80" s="57" t="s">
        <v>50</v>
      </c>
      <c r="E80" s="127">
        <v>8.0000000000000002E-3</v>
      </c>
      <c r="F80" s="125">
        <v>8.0000000000000002E-3</v>
      </c>
      <c r="G80" s="160">
        <v>407</v>
      </c>
      <c r="H80" s="96">
        <f t="shared" si="5"/>
        <v>3.2560000000000002</v>
      </c>
      <c r="I80" s="23"/>
      <c r="J80" s="110"/>
      <c r="K80" s="31"/>
      <c r="L80" s="110"/>
      <c r="M80" s="14"/>
      <c r="N80" s="110"/>
    </row>
    <row r="81" spans="1:14" ht="25.5" customHeight="1" thickBot="1">
      <c r="A81" s="244"/>
      <c r="B81" s="235"/>
      <c r="C81" s="238"/>
      <c r="D81" s="90" t="s">
        <v>49</v>
      </c>
      <c r="E81" s="94">
        <v>2E-3</v>
      </c>
      <c r="F81" s="39">
        <v>2E-3</v>
      </c>
      <c r="G81" s="166">
        <v>18</v>
      </c>
      <c r="H81" s="52">
        <f t="shared" si="5"/>
        <v>3.6000000000000004E-2</v>
      </c>
      <c r="I81" s="23"/>
      <c r="J81" s="110"/>
      <c r="K81" s="31"/>
      <c r="L81" s="110"/>
      <c r="M81" s="14"/>
      <c r="N81" s="110"/>
    </row>
    <row r="82" spans="1:14">
      <c r="A82" s="240">
        <v>2</v>
      </c>
      <c r="B82" s="233" t="s">
        <v>107</v>
      </c>
      <c r="C82" s="239" t="s">
        <v>110</v>
      </c>
      <c r="D82" s="56" t="s">
        <v>27</v>
      </c>
      <c r="E82" s="126">
        <v>0.06</v>
      </c>
      <c r="F82" s="124">
        <v>0.06</v>
      </c>
      <c r="G82" s="159">
        <v>45.45</v>
      </c>
      <c r="H82" s="99">
        <f t="shared" si="5"/>
        <v>2.7269999999999999</v>
      </c>
      <c r="I82" s="30">
        <v>3.41</v>
      </c>
      <c r="J82" s="109">
        <v>0.45</v>
      </c>
      <c r="K82" s="29">
        <v>25.6</v>
      </c>
      <c r="L82" s="109">
        <v>120.25</v>
      </c>
      <c r="M82" s="21" t="s">
        <v>40</v>
      </c>
      <c r="N82" s="109"/>
    </row>
    <row r="83" spans="1:14" ht="15.75" thickBot="1">
      <c r="A83" s="241"/>
      <c r="B83" s="234"/>
      <c r="C83" s="237"/>
      <c r="D83" s="92" t="s">
        <v>50</v>
      </c>
      <c r="E83" s="32">
        <v>0.01</v>
      </c>
      <c r="F83" s="111">
        <v>0.01</v>
      </c>
      <c r="G83" s="76">
        <v>407</v>
      </c>
      <c r="H83" s="98">
        <f t="shared" si="5"/>
        <v>4.07</v>
      </c>
      <c r="I83" s="130">
        <v>0.12</v>
      </c>
      <c r="J83" s="130">
        <v>10.95</v>
      </c>
      <c r="K83" s="131">
        <v>0.15</v>
      </c>
      <c r="L83" s="130">
        <v>102</v>
      </c>
      <c r="M83" s="177"/>
      <c r="N83" s="110"/>
    </row>
    <row r="84" spans="1:14" ht="15.75" thickBot="1">
      <c r="A84" s="241"/>
      <c r="B84" s="235"/>
      <c r="C84" s="238"/>
      <c r="D84" s="92"/>
      <c r="E84" s="32"/>
      <c r="F84" s="111"/>
      <c r="G84" s="76"/>
      <c r="H84" s="52"/>
      <c r="I84" s="37"/>
      <c r="J84" s="37"/>
      <c r="K84" s="33"/>
      <c r="L84" s="37"/>
      <c r="M84" s="35"/>
      <c r="N84" s="110"/>
    </row>
    <row r="85" spans="1:14" ht="15.75" customHeight="1">
      <c r="A85" s="240">
        <v>3</v>
      </c>
      <c r="B85" s="234" t="s">
        <v>47</v>
      </c>
      <c r="C85" s="247" t="s">
        <v>97</v>
      </c>
      <c r="D85" s="163" t="s">
        <v>46</v>
      </c>
      <c r="E85" s="118">
        <v>1E-3</v>
      </c>
      <c r="F85" s="118">
        <v>1E-3</v>
      </c>
      <c r="G85" s="27">
        <v>690</v>
      </c>
      <c r="H85" s="95">
        <f>E85*G85</f>
        <v>0.69000000000000006</v>
      </c>
      <c r="I85" s="104"/>
      <c r="J85" s="103"/>
      <c r="K85" s="104"/>
      <c r="L85" s="103"/>
      <c r="M85" s="104"/>
      <c r="N85" s="110"/>
    </row>
    <row r="86" spans="1:14">
      <c r="A86" s="241"/>
      <c r="B86" s="234"/>
      <c r="C86" s="247"/>
      <c r="D86" s="164" t="s">
        <v>37</v>
      </c>
      <c r="E86" s="112">
        <v>1.4999999999999999E-2</v>
      </c>
      <c r="F86" s="112">
        <v>1.4999999999999999E-2</v>
      </c>
      <c r="G86" s="13">
        <v>65</v>
      </c>
      <c r="H86" s="96">
        <f>E86*G86</f>
        <v>0.97499999999999998</v>
      </c>
      <c r="I86" s="129">
        <v>0.2</v>
      </c>
      <c r="J86" s="128">
        <v>0</v>
      </c>
      <c r="K86" s="129">
        <v>15</v>
      </c>
      <c r="L86" s="128">
        <v>58</v>
      </c>
      <c r="M86" s="106" t="s">
        <v>64</v>
      </c>
      <c r="N86" s="110"/>
    </row>
    <row r="87" spans="1:14" ht="15.75" thickBot="1">
      <c r="A87" s="242"/>
      <c r="B87" s="235"/>
      <c r="C87" s="251"/>
      <c r="D87" s="165"/>
      <c r="E87" s="119"/>
      <c r="F87" s="119"/>
      <c r="G87" s="28"/>
      <c r="H87" s="98">
        <f>E87*G87</f>
        <v>0</v>
      </c>
      <c r="I87" s="108"/>
      <c r="J87" s="107"/>
      <c r="K87" s="108"/>
      <c r="L87" s="107"/>
      <c r="M87" s="108"/>
      <c r="N87" s="111"/>
    </row>
    <row r="88" spans="1:14">
      <c r="A88" s="14"/>
      <c r="B88" s="14"/>
      <c r="C88" s="14"/>
      <c r="D88" s="141"/>
      <c r="E88" s="14"/>
      <c r="F88" s="14"/>
      <c r="G88" s="10"/>
      <c r="H88" s="10"/>
      <c r="I88" s="133"/>
      <c r="J88" s="133"/>
      <c r="K88" s="133"/>
      <c r="L88" s="133"/>
      <c r="M88" s="133"/>
      <c r="N88" s="89"/>
    </row>
    <row r="89" spans="1:14">
      <c r="A89" s="14"/>
      <c r="B89" s="189" t="s">
        <v>95</v>
      </c>
      <c r="C89" s="79"/>
      <c r="D89" s="142"/>
      <c r="E89" s="79"/>
      <c r="F89" s="79"/>
      <c r="G89" s="85"/>
      <c r="H89" s="10"/>
      <c r="I89" s="79"/>
      <c r="J89" s="79"/>
      <c r="K89" s="79"/>
      <c r="L89" s="79"/>
      <c r="M89" s="79"/>
      <c r="N89" s="84"/>
    </row>
    <row r="90" spans="1:14">
      <c r="A90" s="245">
        <v>1</v>
      </c>
      <c r="B90" s="225" t="s">
        <v>125</v>
      </c>
      <c r="C90" s="237" t="s">
        <v>126</v>
      </c>
      <c r="D90" s="93" t="s">
        <v>48</v>
      </c>
      <c r="E90" s="83">
        <v>0.05</v>
      </c>
      <c r="F90" s="38">
        <v>0.05</v>
      </c>
      <c r="G90" s="99">
        <v>450</v>
      </c>
      <c r="H90" s="96">
        <f t="shared" ref="H90:H99" si="6">E90*G90</f>
        <v>22.5</v>
      </c>
      <c r="I90" s="110"/>
      <c r="J90" s="110"/>
      <c r="K90" s="31"/>
      <c r="L90" s="110"/>
      <c r="M90" s="14"/>
      <c r="N90" s="110" t="s">
        <v>17</v>
      </c>
    </row>
    <row r="91" spans="1:14">
      <c r="A91" s="234"/>
      <c r="B91" s="225"/>
      <c r="C91" s="237"/>
      <c r="D91" s="93" t="s">
        <v>42</v>
      </c>
      <c r="E91" s="83">
        <v>0.04</v>
      </c>
      <c r="F91" s="38">
        <v>0.04</v>
      </c>
      <c r="G91" s="99">
        <v>30</v>
      </c>
      <c r="H91" s="2">
        <f t="shared" si="6"/>
        <v>1.2</v>
      </c>
      <c r="I91" s="110">
        <v>7.5</v>
      </c>
      <c r="J91" s="110">
        <v>9</v>
      </c>
      <c r="K91" s="31">
        <v>4.5</v>
      </c>
      <c r="L91" s="110">
        <v>129</v>
      </c>
      <c r="M91" s="14" t="s">
        <v>63</v>
      </c>
      <c r="N91" s="110"/>
    </row>
    <row r="92" spans="1:14">
      <c r="A92" s="234"/>
      <c r="B92" s="225"/>
      <c r="C92" s="237"/>
      <c r="D92" s="93" t="s">
        <v>20</v>
      </c>
      <c r="E92" s="83">
        <v>5.0000000000000001E-3</v>
      </c>
      <c r="F92" s="38">
        <v>5.0000000000000001E-3</v>
      </c>
      <c r="G92" s="99">
        <v>18</v>
      </c>
      <c r="H92" s="2">
        <f t="shared" si="6"/>
        <v>0.09</v>
      </c>
      <c r="I92" s="110"/>
      <c r="J92" s="110"/>
      <c r="K92" s="31"/>
      <c r="L92" s="110"/>
      <c r="M92" s="14"/>
      <c r="N92" s="110"/>
    </row>
    <row r="93" spans="1:14">
      <c r="A93" s="234"/>
      <c r="B93" s="225"/>
      <c r="C93" s="237"/>
      <c r="D93" s="93" t="s">
        <v>22</v>
      </c>
      <c r="E93" s="83">
        <v>5.0000000000000001E-3</v>
      </c>
      <c r="F93" s="38">
        <v>5.0000000000000001E-3</v>
      </c>
      <c r="G93" s="99">
        <v>105</v>
      </c>
      <c r="H93" s="2">
        <f t="shared" si="6"/>
        <v>0.52500000000000002</v>
      </c>
      <c r="I93" s="110">
        <v>0.63</v>
      </c>
      <c r="J93" s="110">
        <v>1.36</v>
      </c>
      <c r="K93" s="31">
        <v>3.69</v>
      </c>
      <c r="L93" s="110">
        <v>29.52</v>
      </c>
      <c r="M93" s="14"/>
      <c r="N93" s="110"/>
    </row>
    <row r="94" spans="1:14">
      <c r="A94" s="234"/>
      <c r="B94" s="225"/>
      <c r="C94" s="237"/>
      <c r="D94" s="57" t="s">
        <v>23</v>
      </c>
      <c r="E94" s="127">
        <v>3.0000000000000001E-3</v>
      </c>
      <c r="F94" s="125">
        <v>3.0000000000000001E-3</v>
      </c>
      <c r="G94" s="96">
        <v>115</v>
      </c>
      <c r="H94" s="2">
        <f t="shared" si="6"/>
        <v>0.34500000000000003</v>
      </c>
      <c r="I94" s="110"/>
      <c r="J94" s="110"/>
      <c r="K94" s="31"/>
      <c r="L94" s="110"/>
      <c r="M94" s="14"/>
      <c r="N94" s="110"/>
    </row>
    <row r="95" spans="1:14">
      <c r="A95" s="234"/>
      <c r="B95" s="225"/>
      <c r="C95" s="237"/>
      <c r="D95" s="57" t="s">
        <v>49</v>
      </c>
      <c r="E95" s="127">
        <v>3.0000000000000001E-3</v>
      </c>
      <c r="F95" s="125">
        <v>3.0000000000000001E-3</v>
      </c>
      <c r="G95" s="96">
        <v>12</v>
      </c>
      <c r="H95" s="140">
        <f t="shared" si="6"/>
        <v>3.6000000000000004E-2</v>
      </c>
      <c r="I95" s="110"/>
      <c r="J95" s="110"/>
      <c r="K95" s="31"/>
      <c r="L95" s="110"/>
      <c r="M95" s="14"/>
      <c r="N95" s="110"/>
    </row>
    <row r="96" spans="1:14">
      <c r="A96" s="234"/>
      <c r="B96" s="225"/>
      <c r="C96" s="237"/>
      <c r="D96" s="90" t="s">
        <v>127</v>
      </c>
      <c r="E96" s="94">
        <v>3.0000000000000001E-3</v>
      </c>
      <c r="F96" s="39">
        <v>3.0000000000000001E-3</v>
      </c>
      <c r="G96" s="97">
        <v>29</v>
      </c>
      <c r="H96" s="70">
        <f t="shared" si="6"/>
        <v>8.7000000000000008E-2</v>
      </c>
      <c r="I96" s="110"/>
      <c r="J96" s="110"/>
      <c r="K96" s="31"/>
      <c r="L96" s="110"/>
      <c r="M96" s="14"/>
      <c r="N96" s="110"/>
    </row>
    <row r="97" spans="1:14" ht="15.75" thickBot="1">
      <c r="A97" s="235"/>
      <c r="B97" s="225"/>
      <c r="C97" s="237"/>
      <c r="D97" s="90" t="s">
        <v>50</v>
      </c>
      <c r="E97" s="94">
        <v>3.0000000000000001E-3</v>
      </c>
      <c r="F97" s="39">
        <v>3.0000000000000001E-3</v>
      </c>
      <c r="G97" s="97">
        <v>407</v>
      </c>
      <c r="H97" s="98">
        <f t="shared" si="6"/>
        <v>1.2210000000000001</v>
      </c>
      <c r="I97" s="110"/>
      <c r="J97" s="110"/>
      <c r="K97" s="31"/>
      <c r="L97" s="110"/>
      <c r="M97" s="14"/>
      <c r="N97" s="110"/>
    </row>
    <row r="98" spans="1:14">
      <c r="A98" s="31">
        <v>2</v>
      </c>
      <c r="B98" s="109" t="s">
        <v>47</v>
      </c>
      <c r="C98" s="190" t="s">
        <v>61</v>
      </c>
      <c r="D98" s="163" t="s">
        <v>46</v>
      </c>
      <c r="E98" s="118">
        <v>1E-3</v>
      </c>
      <c r="F98" s="118">
        <v>1E-3</v>
      </c>
      <c r="G98" s="27">
        <v>690</v>
      </c>
      <c r="H98" s="95">
        <f t="shared" si="6"/>
        <v>0.69000000000000006</v>
      </c>
      <c r="I98" s="39"/>
      <c r="J98" s="39"/>
      <c r="K98" s="94"/>
      <c r="L98" s="39"/>
      <c r="M98" s="40"/>
      <c r="N98" s="109"/>
    </row>
    <row r="99" spans="1:14" ht="15.75" thickBot="1">
      <c r="A99" s="31"/>
      <c r="B99" s="111"/>
      <c r="C99" s="111"/>
      <c r="D99" s="165" t="s">
        <v>37</v>
      </c>
      <c r="E99" s="119">
        <v>1.4999999999999999E-2</v>
      </c>
      <c r="F99" s="119">
        <v>1.4999999999999999E-2</v>
      </c>
      <c r="G99" s="28">
        <v>65</v>
      </c>
      <c r="H99" s="98">
        <f t="shared" si="6"/>
        <v>0.97499999999999998</v>
      </c>
      <c r="I99" s="111"/>
      <c r="J99" s="111"/>
      <c r="K99" s="32"/>
      <c r="L99" s="111"/>
      <c r="M99" s="26"/>
      <c r="N99" s="111"/>
    </row>
    <row r="100" spans="1:14">
      <c r="A100" s="240">
        <v>3</v>
      </c>
      <c r="B100" s="255" t="s">
        <v>96</v>
      </c>
      <c r="C100" s="237">
        <v>50</v>
      </c>
      <c r="D100" s="91"/>
      <c r="E100" s="31"/>
      <c r="F100" s="110"/>
      <c r="G100" s="74"/>
      <c r="H100" s="75"/>
      <c r="I100" s="121"/>
      <c r="J100" s="122"/>
      <c r="K100" s="122"/>
      <c r="L100" s="122"/>
      <c r="M100" s="122"/>
      <c r="N100" s="30"/>
    </row>
    <row r="101" spans="1:14" ht="15.75" thickBot="1">
      <c r="A101" s="242"/>
      <c r="B101" s="258"/>
      <c r="C101" s="238"/>
      <c r="D101" s="91" t="s">
        <v>27</v>
      </c>
      <c r="E101" s="31">
        <v>0.05</v>
      </c>
      <c r="F101" s="110">
        <v>0.05</v>
      </c>
      <c r="G101" s="74">
        <v>45.45</v>
      </c>
      <c r="H101" s="52">
        <f>E101*G101</f>
        <v>2.2725000000000004</v>
      </c>
      <c r="I101" s="123">
        <v>2.76</v>
      </c>
      <c r="J101" s="23">
        <v>0.36</v>
      </c>
      <c r="K101" s="31">
        <v>20.48</v>
      </c>
      <c r="L101" s="110">
        <v>96.2</v>
      </c>
      <c r="M101" s="14" t="s">
        <v>40</v>
      </c>
      <c r="N101" s="111"/>
    </row>
    <row r="102" spans="1:14">
      <c r="A102" s="109"/>
      <c r="B102" s="21"/>
      <c r="C102" s="21"/>
      <c r="D102" s="149"/>
      <c r="E102" s="135"/>
      <c r="F102" s="135"/>
      <c r="G102" s="101"/>
      <c r="H102" s="100"/>
      <c r="I102" s="103"/>
      <c r="J102" s="144"/>
      <c r="K102" s="103"/>
      <c r="L102" s="144"/>
      <c r="M102" s="103"/>
      <c r="N102" s="30"/>
    </row>
    <row r="103" spans="1:14" ht="15" customHeight="1" thickBot="1">
      <c r="A103" s="175"/>
      <c r="B103" s="146" t="s">
        <v>24</v>
      </c>
      <c r="C103" s="147"/>
      <c r="D103" s="150"/>
      <c r="E103" s="151"/>
      <c r="F103" s="151"/>
      <c r="G103" s="152"/>
      <c r="H103" s="153">
        <f>SUM(H78:H102)</f>
        <v>50.255500000000012</v>
      </c>
      <c r="I103" s="153">
        <f>SUM(I78:I102)</f>
        <v>21.22</v>
      </c>
      <c r="J103" s="153">
        <f>SUM(J78:J102)</f>
        <v>26.119999999999997</v>
      </c>
      <c r="K103" s="153">
        <f>SUM(K78:K102)</f>
        <v>78.819999999999993</v>
      </c>
      <c r="L103" s="153">
        <f>SUM(L78:L102)</f>
        <v>674.17000000000007</v>
      </c>
      <c r="M103" s="46"/>
      <c r="N103" s="42"/>
    </row>
    <row r="104" spans="1:14" ht="13.5" customHeight="1"/>
    <row r="105" spans="1:14" ht="13.5" customHeight="1">
      <c r="E105" t="s">
        <v>116</v>
      </c>
    </row>
    <row r="107" spans="1:14" ht="12.75" customHeight="1"/>
    <row r="108" spans="1:14" ht="15.75" hidden="1" customHeight="1" thickBot="1"/>
    <row r="109" spans="1:14" ht="24" customHeight="1">
      <c r="A109" s="230" t="s">
        <v>112</v>
      </c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2"/>
    </row>
    <row r="110" spans="1:14" ht="25.5">
      <c r="A110" s="113" t="s">
        <v>0</v>
      </c>
      <c r="B110" s="112"/>
      <c r="C110" s="112" t="s">
        <v>1</v>
      </c>
      <c r="D110" s="4" t="s">
        <v>2</v>
      </c>
      <c r="E110" s="112" t="s">
        <v>3</v>
      </c>
      <c r="F110" s="112" t="s">
        <v>4</v>
      </c>
      <c r="G110" s="2" t="s">
        <v>5</v>
      </c>
      <c r="H110" s="112" t="s">
        <v>6</v>
      </c>
      <c r="I110" s="112" t="s">
        <v>7</v>
      </c>
      <c r="J110" s="114" t="s">
        <v>8</v>
      </c>
      <c r="K110" s="112" t="s">
        <v>9</v>
      </c>
      <c r="L110" s="112" t="s">
        <v>10</v>
      </c>
      <c r="M110" s="112" t="s">
        <v>11</v>
      </c>
      <c r="N110" s="115" t="s">
        <v>12</v>
      </c>
    </row>
    <row r="111" spans="1:14" ht="15.75" thickBot="1">
      <c r="A111" s="116"/>
      <c r="B111" s="188" t="s">
        <v>13</v>
      </c>
      <c r="C111" s="112" t="s">
        <v>14</v>
      </c>
      <c r="D111" s="4"/>
      <c r="E111" s="112" t="s">
        <v>14</v>
      </c>
      <c r="F111" s="112" t="s">
        <v>14</v>
      </c>
      <c r="G111" s="2" t="s">
        <v>15</v>
      </c>
      <c r="H111" s="112" t="s">
        <v>16</v>
      </c>
      <c r="I111" s="112" t="s">
        <v>14</v>
      </c>
      <c r="J111" s="112" t="s">
        <v>14</v>
      </c>
      <c r="K111" s="112" t="s">
        <v>14</v>
      </c>
      <c r="L111" s="112" t="s">
        <v>14</v>
      </c>
      <c r="M111" s="112"/>
      <c r="N111" s="115"/>
    </row>
    <row r="112" spans="1:14" ht="15.95" customHeight="1">
      <c r="A112" s="234"/>
      <c r="B112" s="225" t="s">
        <v>119</v>
      </c>
      <c r="C112" s="237" t="s">
        <v>128</v>
      </c>
      <c r="D112" s="61" t="s">
        <v>120</v>
      </c>
      <c r="E112" s="53">
        <v>2</v>
      </c>
      <c r="F112" s="20">
        <v>2</v>
      </c>
      <c r="G112" s="20">
        <v>7.5</v>
      </c>
      <c r="H112" s="27">
        <f>G112*E112</f>
        <v>15</v>
      </c>
      <c r="I112" s="62"/>
      <c r="J112" s="63"/>
      <c r="K112" s="64"/>
      <c r="L112" s="63"/>
      <c r="M112" s="65"/>
      <c r="N112" s="64"/>
    </row>
    <row r="113" spans="1:14" ht="15.95" customHeight="1" thickBot="1">
      <c r="A113" s="234"/>
      <c r="B113" s="225"/>
      <c r="C113" s="237"/>
      <c r="D113" s="71" t="s">
        <v>105</v>
      </c>
      <c r="E113" s="54">
        <v>7.0000000000000001E-3</v>
      </c>
      <c r="F113" s="54">
        <v>7.0000000000000001E-3</v>
      </c>
      <c r="G113" s="6">
        <v>407</v>
      </c>
      <c r="H113" s="28">
        <f>G113*E113</f>
        <v>2.8490000000000002</v>
      </c>
      <c r="I113" s="67"/>
      <c r="J113" s="68"/>
      <c r="K113" s="69"/>
      <c r="L113" s="68"/>
      <c r="M113" s="69"/>
      <c r="N113" s="69"/>
    </row>
    <row r="114" spans="1:14" ht="15.95" customHeight="1">
      <c r="A114" s="234"/>
      <c r="B114" s="225"/>
      <c r="C114" s="237"/>
      <c r="D114" s="72" t="s">
        <v>49</v>
      </c>
      <c r="E114" s="80">
        <v>1E-3</v>
      </c>
      <c r="F114" s="16">
        <v>5.0000000000000001E-3</v>
      </c>
      <c r="G114" s="16">
        <v>18</v>
      </c>
      <c r="H114" s="44">
        <f>G114*E114</f>
        <v>1.8000000000000002E-2</v>
      </c>
      <c r="I114" s="67">
        <v>10.6</v>
      </c>
      <c r="J114" s="68">
        <v>11.7</v>
      </c>
      <c r="K114" s="69">
        <v>0.6</v>
      </c>
      <c r="L114" s="68">
        <v>154</v>
      </c>
      <c r="M114" s="69" t="s">
        <v>92</v>
      </c>
      <c r="N114" s="70" t="s">
        <v>17</v>
      </c>
    </row>
    <row r="115" spans="1:14" ht="15.95" customHeight="1" thickBot="1">
      <c r="A115" s="234"/>
      <c r="B115" s="225"/>
      <c r="C115" s="237"/>
      <c r="D115" s="66" t="s">
        <v>19</v>
      </c>
      <c r="E115" s="8">
        <v>0.04</v>
      </c>
      <c r="F115" s="2">
        <v>0.04</v>
      </c>
      <c r="G115" s="2">
        <v>63</v>
      </c>
      <c r="H115" s="44">
        <f>G115*E115</f>
        <v>2.52</v>
      </c>
      <c r="I115" s="67"/>
      <c r="J115" s="68"/>
      <c r="K115" s="69"/>
      <c r="L115" s="68"/>
      <c r="M115" s="69"/>
      <c r="N115" s="69"/>
    </row>
    <row r="116" spans="1:14" ht="15.95" customHeight="1">
      <c r="A116" s="240">
        <v>2</v>
      </c>
      <c r="B116" s="233" t="s">
        <v>38</v>
      </c>
      <c r="C116" s="239">
        <v>60</v>
      </c>
      <c r="D116" s="56" t="s">
        <v>27</v>
      </c>
      <c r="E116" s="126">
        <v>0.06</v>
      </c>
      <c r="F116" s="124">
        <v>0.06</v>
      </c>
      <c r="G116" s="159">
        <v>45.45</v>
      </c>
      <c r="H116" s="95">
        <f t="shared" ref="H116:H119" si="7">E116*G116</f>
        <v>2.7269999999999999</v>
      </c>
      <c r="I116" s="109">
        <v>4.0999999999999996</v>
      </c>
      <c r="J116" s="109">
        <v>0.54</v>
      </c>
      <c r="K116" s="29">
        <v>30.72</v>
      </c>
      <c r="L116" s="109">
        <v>144.30000000000001</v>
      </c>
      <c r="M116" s="21" t="s">
        <v>40</v>
      </c>
      <c r="N116" s="109"/>
    </row>
    <row r="117" spans="1:14" ht="15.95" customHeight="1" thickBot="1">
      <c r="A117" s="241"/>
      <c r="B117" s="234"/>
      <c r="C117" s="237"/>
      <c r="D117" s="92"/>
      <c r="E117" s="32"/>
      <c r="F117" s="111"/>
      <c r="G117" s="76"/>
      <c r="H117" s="52"/>
      <c r="I117" s="26"/>
      <c r="J117" s="110"/>
      <c r="K117" s="31"/>
      <c r="L117" s="110"/>
      <c r="M117" s="14"/>
      <c r="N117" s="110"/>
    </row>
    <row r="118" spans="1:14" ht="15.95" customHeight="1">
      <c r="A118" s="240">
        <v>3</v>
      </c>
      <c r="B118" s="233" t="s">
        <v>47</v>
      </c>
      <c r="C118" s="250" t="s">
        <v>28</v>
      </c>
      <c r="D118" s="163" t="s">
        <v>46</v>
      </c>
      <c r="E118" s="118">
        <v>1E-3</v>
      </c>
      <c r="F118" s="118">
        <v>1E-3</v>
      </c>
      <c r="G118" s="27">
        <v>690</v>
      </c>
      <c r="H118" s="99">
        <f>E118*G118</f>
        <v>0.69000000000000006</v>
      </c>
      <c r="I118" s="106"/>
      <c r="J118" s="103"/>
      <c r="K118" s="104"/>
      <c r="L118" s="103"/>
      <c r="M118" s="104"/>
      <c r="N118" s="109"/>
    </row>
    <row r="119" spans="1:14" ht="15.95" customHeight="1">
      <c r="A119" s="241"/>
      <c r="B119" s="234"/>
      <c r="C119" s="247"/>
      <c r="D119" s="164" t="s">
        <v>37</v>
      </c>
      <c r="E119" s="112">
        <v>1.4999999999999999E-2</v>
      </c>
      <c r="F119" s="112">
        <v>1.4999999999999999E-2</v>
      </c>
      <c r="G119" s="13">
        <v>65</v>
      </c>
      <c r="H119" s="75">
        <f t="shared" si="7"/>
        <v>0.97499999999999998</v>
      </c>
      <c r="I119" s="128">
        <v>0.2</v>
      </c>
      <c r="J119" s="128">
        <v>0</v>
      </c>
      <c r="K119" s="129">
        <v>15</v>
      </c>
      <c r="L119" s="128">
        <v>58</v>
      </c>
      <c r="M119" s="106" t="s">
        <v>64</v>
      </c>
      <c r="N119" s="110"/>
    </row>
    <row r="120" spans="1:14" ht="15.95" customHeight="1" thickBot="1">
      <c r="A120" s="242"/>
      <c r="B120" s="235"/>
      <c r="C120" s="251"/>
      <c r="D120" s="165"/>
      <c r="E120" s="119"/>
      <c r="F120" s="119"/>
      <c r="G120" s="28"/>
      <c r="H120" s="98"/>
      <c r="I120" s="108"/>
      <c r="J120" s="107"/>
      <c r="K120" s="108"/>
      <c r="L120" s="107"/>
      <c r="M120" s="108"/>
      <c r="N120" s="111"/>
    </row>
    <row r="121" spans="1:14" ht="15.95" customHeight="1">
      <c r="A121" s="14"/>
      <c r="B121" s="14"/>
      <c r="C121" s="14"/>
      <c r="D121" s="141"/>
      <c r="E121" s="14"/>
      <c r="F121" s="14"/>
      <c r="G121" s="10"/>
      <c r="H121" s="10"/>
      <c r="I121" s="133"/>
      <c r="J121" s="133"/>
      <c r="K121" s="133"/>
      <c r="L121" s="133"/>
      <c r="M121" s="133"/>
      <c r="N121" s="89"/>
    </row>
    <row r="122" spans="1:14" ht="15.95" customHeight="1">
      <c r="A122" s="14"/>
      <c r="B122" s="189" t="s">
        <v>95</v>
      </c>
      <c r="C122" s="79"/>
      <c r="D122" s="142"/>
      <c r="E122" s="79"/>
      <c r="F122" s="79"/>
      <c r="G122" s="85"/>
      <c r="H122" s="79"/>
      <c r="I122" s="79"/>
      <c r="J122" s="79"/>
      <c r="K122" s="79"/>
      <c r="L122" s="79"/>
      <c r="M122" s="79"/>
      <c r="N122" s="84"/>
    </row>
    <row r="123" spans="1:14" ht="15.95" customHeight="1">
      <c r="A123" s="245">
        <v>1</v>
      </c>
      <c r="B123" s="225" t="s">
        <v>129</v>
      </c>
      <c r="C123" s="237" t="s">
        <v>130</v>
      </c>
      <c r="D123" s="93" t="s">
        <v>101</v>
      </c>
      <c r="E123" s="83">
        <v>0.09</v>
      </c>
      <c r="F123" s="38">
        <v>0.09</v>
      </c>
      <c r="G123" s="99">
        <v>160</v>
      </c>
      <c r="H123" s="140">
        <f>E123*G123</f>
        <v>14.399999999999999</v>
      </c>
      <c r="I123" s="110"/>
      <c r="J123" s="110"/>
      <c r="K123" s="31"/>
      <c r="L123" s="110"/>
      <c r="M123" s="14"/>
      <c r="N123" s="110" t="s">
        <v>17</v>
      </c>
    </row>
    <row r="124" spans="1:14" ht="15.95" customHeight="1">
      <c r="A124" s="234"/>
      <c r="B124" s="225"/>
      <c r="C124" s="237"/>
      <c r="D124" s="93" t="s">
        <v>117</v>
      </c>
      <c r="E124" s="83">
        <v>8.0000000000000002E-3</v>
      </c>
      <c r="F124" s="38">
        <v>8.0000000000000002E-3</v>
      </c>
      <c r="G124" s="99">
        <v>18</v>
      </c>
      <c r="H124" s="140">
        <f t="shared" ref="H124:H132" si="8">E124*G124</f>
        <v>0.14400000000000002</v>
      </c>
      <c r="I124" s="110"/>
      <c r="J124" s="110"/>
      <c r="K124" s="31"/>
      <c r="L124" s="110"/>
      <c r="M124" s="14"/>
      <c r="N124" s="110"/>
    </row>
    <row r="125" spans="1:14" ht="15.95" customHeight="1">
      <c r="A125" s="234"/>
      <c r="B125" s="225"/>
      <c r="C125" s="237"/>
      <c r="D125" s="93" t="s">
        <v>56</v>
      </c>
      <c r="E125" s="83">
        <v>3.0000000000000001E-3</v>
      </c>
      <c r="F125" s="38">
        <v>3.0000000000000001E-3</v>
      </c>
      <c r="G125" s="99">
        <v>115</v>
      </c>
      <c r="H125" s="168">
        <f>E125*G125</f>
        <v>0.34500000000000003</v>
      </c>
      <c r="I125" s="110">
        <v>7.87</v>
      </c>
      <c r="J125" s="110">
        <v>9.3800000000000008</v>
      </c>
      <c r="K125" s="31">
        <v>3.68</v>
      </c>
      <c r="L125" s="110">
        <v>130.34</v>
      </c>
      <c r="M125" s="14" t="s">
        <v>58</v>
      </c>
      <c r="N125" s="110"/>
    </row>
    <row r="126" spans="1:14" ht="15.95" customHeight="1">
      <c r="A126" s="234"/>
      <c r="B126" s="225"/>
      <c r="C126" s="237"/>
      <c r="D126" s="93" t="s">
        <v>44</v>
      </c>
      <c r="E126" s="83">
        <v>3.0000000000000001E-3</v>
      </c>
      <c r="F126" s="38">
        <v>3.0000000000000001E-3</v>
      </c>
      <c r="G126" s="99">
        <v>29</v>
      </c>
      <c r="H126" s="140">
        <f t="shared" si="8"/>
        <v>8.7000000000000008E-2</v>
      </c>
      <c r="I126" s="110"/>
      <c r="J126" s="110"/>
      <c r="K126" s="31"/>
      <c r="L126" s="110"/>
      <c r="M126" s="14"/>
      <c r="N126" s="110"/>
    </row>
    <row r="127" spans="1:14" ht="15.95" customHeight="1">
      <c r="A127" s="234"/>
      <c r="B127" s="225"/>
      <c r="C127" s="237"/>
      <c r="D127" s="93" t="s">
        <v>23</v>
      </c>
      <c r="E127" s="83">
        <v>3.0000000000000001E-3</v>
      </c>
      <c r="F127" s="38">
        <v>3.0000000000000001E-3</v>
      </c>
      <c r="G127" s="99">
        <v>115</v>
      </c>
      <c r="H127" s="140">
        <f t="shared" si="8"/>
        <v>0.34500000000000003</v>
      </c>
      <c r="I127" s="110"/>
      <c r="J127" s="110"/>
      <c r="K127" s="31"/>
      <c r="L127" s="110"/>
      <c r="M127" s="14"/>
      <c r="N127" s="110"/>
    </row>
    <row r="128" spans="1:14" ht="15.95" customHeight="1">
      <c r="A128" s="234"/>
      <c r="B128" s="225"/>
      <c r="C128" s="237"/>
      <c r="D128" s="93" t="s">
        <v>49</v>
      </c>
      <c r="E128" s="83">
        <v>5.0000000000000001E-3</v>
      </c>
      <c r="F128" s="38">
        <v>5.0000000000000001E-3</v>
      </c>
      <c r="G128" s="99">
        <v>12</v>
      </c>
      <c r="H128" s="140">
        <f t="shared" si="8"/>
        <v>0.06</v>
      </c>
      <c r="I128" s="110">
        <v>6</v>
      </c>
      <c r="J128" s="110">
        <v>1.35</v>
      </c>
      <c r="K128" s="31">
        <v>38.25</v>
      </c>
      <c r="L128" s="110">
        <v>189.15</v>
      </c>
      <c r="M128" s="14" t="s">
        <v>39</v>
      </c>
      <c r="N128" s="110"/>
    </row>
    <row r="129" spans="1:14" ht="15.95" customHeight="1">
      <c r="A129" s="234"/>
      <c r="B129" s="225"/>
      <c r="C129" s="237"/>
      <c r="D129" s="93" t="s">
        <v>20</v>
      </c>
      <c r="E129" s="83">
        <v>5.0000000000000001E-3</v>
      </c>
      <c r="F129" s="38">
        <v>5.0000000000000001E-3</v>
      </c>
      <c r="G129" s="99">
        <v>18</v>
      </c>
      <c r="H129" s="140">
        <f t="shared" si="8"/>
        <v>0.09</v>
      </c>
      <c r="I129" s="110"/>
      <c r="J129" s="110"/>
      <c r="K129" s="31"/>
      <c r="L129" s="110"/>
      <c r="M129" s="14"/>
      <c r="N129" s="110"/>
    </row>
    <row r="130" spans="1:14" ht="15.95" customHeight="1">
      <c r="A130" s="234"/>
      <c r="B130" s="225"/>
      <c r="C130" s="237"/>
      <c r="D130" s="57" t="s">
        <v>42</v>
      </c>
      <c r="E130" s="127">
        <v>0.11</v>
      </c>
      <c r="F130" s="127">
        <v>0.11</v>
      </c>
      <c r="G130" s="96">
        <v>30</v>
      </c>
      <c r="H130" s="140">
        <f t="shared" si="8"/>
        <v>3.3</v>
      </c>
      <c r="I130" s="110"/>
      <c r="J130" s="110"/>
      <c r="K130" s="31"/>
      <c r="L130" s="110"/>
      <c r="M130" s="14"/>
      <c r="N130" s="110"/>
    </row>
    <row r="131" spans="1:14" ht="15.95" customHeight="1">
      <c r="A131" s="234"/>
      <c r="B131" s="225"/>
      <c r="C131" s="237"/>
      <c r="D131" s="57" t="s">
        <v>50</v>
      </c>
      <c r="E131" s="127">
        <v>2E-3</v>
      </c>
      <c r="F131" s="125">
        <v>2E-3</v>
      </c>
      <c r="G131" s="96">
        <v>407</v>
      </c>
      <c r="H131" s="140">
        <f t="shared" si="8"/>
        <v>0.81400000000000006</v>
      </c>
      <c r="I131" s="110"/>
      <c r="J131" s="110"/>
      <c r="K131" s="31"/>
      <c r="L131" s="110"/>
      <c r="M131" s="14"/>
      <c r="N131" s="110"/>
    </row>
    <row r="132" spans="1:14" ht="15.95" customHeight="1" thickBot="1">
      <c r="A132" s="235"/>
      <c r="B132" s="225"/>
      <c r="C132" s="237"/>
      <c r="D132" s="90" t="s">
        <v>19</v>
      </c>
      <c r="E132" s="94">
        <v>0.01</v>
      </c>
      <c r="F132" s="39">
        <v>0.01</v>
      </c>
      <c r="G132" s="97">
        <v>63</v>
      </c>
      <c r="H132" s="70">
        <f t="shared" si="8"/>
        <v>0.63</v>
      </c>
      <c r="I132" s="110"/>
      <c r="J132" s="110"/>
      <c r="K132" s="31"/>
      <c r="L132" s="110"/>
      <c r="M132" s="14"/>
      <c r="N132" s="110"/>
    </row>
    <row r="133" spans="1:14" ht="15.95" customHeight="1">
      <c r="A133" s="240">
        <v>2</v>
      </c>
      <c r="B133" s="233" t="s">
        <v>96</v>
      </c>
      <c r="C133" s="239">
        <v>60</v>
      </c>
      <c r="D133" s="60" t="s">
        <v>27</v>
      </c>
      <c r="E133" s="29">
        <v>0.06</v>
      </c>
      <c r="F133" s="109">
        <v>0.06</v>
      </c>
      <c r="G133" s="73">
        <v>45.45</v>
      </c>
      <c r="H133" s="95">
        <f>E133*G133</f>
        <v>2.7269999999999999</v>
      </c>
      <c r="I133" s="109">
        <v>4.0999999999999996</v>
      </c>
      <c r="J133" s="109">
        <v>0.54</v>
      </c>
      <c r="K133" s="29">
        <v>30.72</v>
      </c>
      <c r="L133" s="109">
        <v>144.30000000000001</v>
      </c>
      <c r="M133" s="21" t="s">
        <v>40</v>
      </c>
      <c r="N133" s="109"/>
    </row>
    <row r="134" spans="1:14" ht="15.95" customHeight="1" thickBot="1">
      <c r="A134" s="241"/>
      <c r="B134" s="234"/>
      <c r="C134" s="237"/>
      <c r="D134" s="92"/>
      <c r="E134" s="32"/>
      <c r="F134" s="111"/>
      <c r="G134" s="52"/>
      <c r="H134" s="52"/>
      <c r="I134" s="111"/>
      <c r="J134" s="111"/>
      <c r="K134" s="32"/>
      <c r="L134" s="111"/>
      <c r="M134" s="25"/>
      <c r="N134" s="111"/>
    </row>
    <row r="135" spans="1:14" ht="15.95" customHeight="1">
      <c r="A135" s="243">
        <v>3</v>
      </c>
      <c r="B135" s="233" t="s">
        <v>47</v>
      </c>
      <c r="C135" s="224" t="s">
        <v>97</v>
      </c>
      <c r="D135" s="19" t="s">
        <v>46</v>
      </c>
      <c r="E135" s="118">
        <v>1E-3</v>
      </c>
      <c r="F135" s="118">
        <v>1E-3</v>
      </c>
      <c r="G135" s="20">
        <v>690</v>
      </c>
      <c r="H135" s="140">
        <f>E135*G135</f>
        <v>0.69000000000000006</v>
      </c>
      <c r="I135" s="105"/>
      <c r="J135" s="105"/>
      <c r="K135" s="106"/>
      <c r="L135" s="105"/>
      <c r="M135" s="106"/>
      <c r="N135" s="110"/>
    </row>
    <row r="136" spans="1:14" ht="15.95" customHeight="1" thickBot="1">
      <c r="A136" s="244"/>
      <c r="B136" s="234"/>
      <c r="C136" s="225"/>
      <c r="D136" s="15" t="s">
        <v>37</v>
      </c>
      <c r="E136" s="117">
        <v>1.4999999999999999E-2</v>
      </c>
      <c r="F136" s="117">
        <v>1.5650000000000001E-2</v>
      </c>
      <c r="G136" s="16">
        <v>56</v>
      </c>
      <c r="H136" s="70">
        <f>E136*G136</f>
        <v>0.84</v>
      </c>
      <c r="I136" s="128">
        <v>0.2</v>
      </c>
      <c r="J136" s="128">
        <v>0</v>
      </c>
      <c r="K136" s="129">
        <v>15</v>
      </c>
      <c r="L136" s="128">
        <v>58</v>
      </c>
      <c r="M136" s="106" t="s">
        <v>64</v>
      </c>
      <c r="N136" s="110"/>
    </row>
    <row r="137" spans="1:14" ht="15.95" customHeight="1">
      <c r="A137" s="29"/>
      <c r="B137" s="21"/>
      <c r="C137" s="21"/>
      <c r="D137" s="149"/>
      <c r="E137" s="135"/>
      <c r="F137" s="135"/>
      <c r="G137" s="101"/>
      <c r="H137" s="101"/>
      <c r="I137" s="103"/>
      <c r="J137" s="144"/>
      <c r="K137" s="103"/>
      <c r="L137" s="144"/>
      <c r="M137" s="103"/>
      <c r="N137" s="30"/>
    </row>
    <row r="138" spans="1:14" ht="15.95" customHeight="1" thickBot="1">
      <c r="A138" s="145"/>
      <c r="B138" s="146" t="s">
        <v>24</v>
      </c>
      <c r="C138" s="147"/>
      <c r="D138" s="150"/>
      <c r="E138" s="151"/>
      <c r="F138" s="151"/>
      <c r="G138" s="152"/>
      <c r="H138" s="178">
        <f>SUM(H112:H137)</f>
        <v>49.251000000000005</v>
      </c>
      <c r="I138" s="153">
        <f>SUM(I112:I137)</f>
        <v>33.07</v>
      </c>
      <c r="J138" s="153">
        <f>SUM(J112:J137)</f>
        <v>23.509999999999998</v>
      </c>
      <c r="K138" s="153">
        <f>SUM(K112:K137)</f>
        <v>133.97</v>
      </c>
      <c r="L138" s="153">
        <f>SUM(L112:L137)</f>
        <v>878.08999999999992</v>
      </c>
      <c r="M138" s="46"/>
      <c r="N138" s="42"/>
    </row>
    <row r="139" spans="1:14" ht="16.5" customHeight="1"/>
    <row r="140" spans="1:14" ht="10.5" customHeight="1"/>
    <row r="141" spans="1:14" ht="10.5" customHeight="1"/>
    <row r="142" spans="1:14" ht="10.5" customHeight="1"/>
    <row r="143" spans="1:14" ht="10.5" customHeight="1"/>
    <row r="144" spans="1:14" ht="10.5" customHeight="1"/>
    <row r="145" spans="1:14" ht="19.5" customHeight="1">
      <c r="A145" s="230" t="s">
        <v>35</v>
      </c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2"/>
    </row>
    <row r="146" spans="1:14" ht="19.5" customHeight="1">
      <c r="A146" s="113" t="s">
        <v>0</v>
      </c>
      <c r="B146" s="112"/>
      <c r="C146" s="112" t="s">
        <v>1</v>
      </c>
      <c r="D146" s="4" t="s">
        <v>2</v>
      </c>
      <c r="E146" s="112" t="s">
        <v>3</v>
      </c>
      <c r="F146" s="112" t="s">
        <v>4</v>
      </c>
      <c r="G146" s="2" t="s">
        <v>5</v>
      </c>
      <c r="H146" s="112" t="s">
        <v>6</v>
      </c>
      <c r="I146" s="112" t="s">
        <v>7</v>
      </c>
      <c r="J146" s="114" t="s">
        <v>8</v>
      </c>
      <c r="K146" s="112" t="s">
        <v>9</v>
      </c>
      <c r="L146" s="112" t="s">
        <v>10</v>
      </c>
      <c r="M146" s="112" t="s">
        <v>11</v>
      </c>
      <c r="N146" s="115" t="s">
        <v>12</v>
      </c>
    </row>
    <row r="147" spans="1:14" ht="19.5" customHeight="1" thickBot="1">
      <c r="A147" s="116"/>
      <c r="B147" s="188" t="s">
        <v>13</v>
      </c>
      <c r="C147" s="112" t="s">
        <v>14</v>
      </c>
      <c r="D147" s="15"/>
      <c r="E147" s="117" t="s">
        <v>14</v>
      </c>
      <c r="F147" s="117" t="s">
        <v>14</v>
      </c>
      <c r="G147" s="16" t="s">
        <v>15</v>
      </c>
      <c r="H147" s="117" t="s">
        <v>16</v>
      </c>
      <c r="I147" s="117" t="s">
        <v>14</v>
      </c>
      <c r="J147" s="117" t="s">
        <v>14</v>
      </c>
      <c r="K147" s="117" t="s">
        <v>14</v>
      </c>
      <c r="L147" s="117" t="s">
        <v>14</v>
      </c>
      <c r="M147" s="117"/>
      <c r="N147" s="7"/>
    </row>
    <row r="148" spans="1:14" ht="15.95" customHeight="1" thickBot="1">
      <c r="A148" s="233">
        <v>1</v>
      </c>
      <c r="B148" s="224" t="s">
        <v>79</v>
      </c>
      <c r="C148" s="236" t="s">
        <v>108</v>
      </c>
      <c r="D148" s="56" t="s">
        <v>60</v>
      </c>
      <c r="E148" s="198">
        <v>6.5000000000000002E-2</v>
      </c>
      <c r="F148" s="124">
        <v>6.5000000000000002E-2</v>
      </c>
      <c r="G148" s="86">
        <v>79</v>
      </c>
      <c r="H148" s="95">
        <f>E148*G148</f>
        <v>5.1349999999999998</v>
      </c>
      <c r="I148" s="30"/>
      <c r="J148" s="109"/>
      <c r="K148" s="29"/>
      <c r="L148" s="109"/>
      <c r="M148" s="21"/>
      <c r="N148" s="110" t="s">
        <v>17</v>
      </c>
    </row>
    <row r="149" spans="1:14" ht="15.95" customHeight="1" thickBot="1">
      <c r="A149" s="234"/>
      <c r="B149" s="225"/>
      <c r="C149" s="237"/>
      <c r="D149" s="57" t="s">
        <v>37</v>
      </c>
      <c r="E149" s="220">
        <v>0.01</v>
      </c>
      <c r="F149" s="125">
        <v>0.01</v>
      </c>
      <c r="G149" s="87">
        <v>65</v>
      </c>
      <c r="H149" s="95">
        <f t="shared" ref="H149:H152" si="9">E149*G149</f>
        <v>0.65</v>
      </c>
      <c r="I149" s="12">
        <v>11.52</v>
      </c>
      <c r="J149" s="48">
        <v>7.44</v>
      </c>
      <c r="K149" s="45">
        <v>2.08</v>
      </c>
      <c r="L149" s="45">
        <v>120.88</v>
      </c>
      <c r="M149" s="12" t="s">
        <v>62</v>
      </c>
      <c r="N149" s="110"/>
    </row>
    <row r="150" spans="1:14" ht="15.95" customHeight="1" thickBot="1">
      <c r="A150" s="234"/>
      <c r="B150" s="225"/>
      <c r="C150" s="237"/>
      <c r="D150" s="57" t="s">
        <v>50</v>
      </c>
      <c r="E150" s="220">
        <v>8.0000000000000002E-3</v>
      </c>
      <c r="F150" s="125">
        <v>8.0000000000000002E-3</v>
      </c>
      <c r="G150" s="87">
        <v>407</v>
      </c>
      <c r="H150" s="95">
        <f t="shared" si="9"/>
        <v>3.2560000000000002</v>
      </c>
      <c r="I150" s="23"/>
      <c r="J150" s="110"/>
      <c r="K150" s="31"/>
      <c r="L150" s="110"/>
      <c r="M150" s="14"/>
      <c r="N150" s="110"/>
    </row>
    <row r="151" spans="1:14" ht="15.95" customHeight="1" thickBot="1">
      <c r="A151" s="234"/>
      <c r="B151" s="225"/>
      <c r="C151" s="237"/>
      <c r="D151" s="57" t="s">
        <v>19</v>
      </c>
      <c r="E151" s="220">
        <v>0.09</v>
      </c>
      <c r="F151" s="125">
        <v>0.09</v>
      </c>
      <c r="G151" s="87">
        <v>63</v>
      </c>
      <c r="H151" s="95">
        <f t="shared" si="9"/>
        <v>5.67</v>
      </c>
      <c r="I151" s="23"/>
      <c r="J151" s="110"/>
      <c r="K151" s="31"/>
      <c r="L151" s="110"/>
      <c r="M151" s="14"/>
      <c r="N151" s="110"/>
    </row>
    <row r="152" spans="1:14" ht="15.95" customHeight="1" thickBot="1">
      <c r="A152" s="234"/>
      <c r="B152" s="225"/>
      <c r="C152" s="237"/>
      <c r="D152" s="57" t="s">
        <v>59</v>
      </c>
      <c r="E152" s="220">
        <v>2E-3</v>
      </c>
      <c r="F152" s="125">
        <v>2E-3</v>
      </c>
      <c r="G152" s="87">
        <v>18</v>
      </c>
      <c r="H152" s="95">
        <f t="shared" si="9"/>
        <v>3.6000000000000004E-2</v>
      </c>
      <c r="I152" s="23"/>
      <c r="J152" s="110"/>
      <c r="K152" s="31"/>
      <c r="L152" s="110"/>
      <c r="M152" s="14"/>
      <c r="N152" s="110"/>
    </row>
    <row r="153" spans="1:14" ht="15.95" customHeight="1" thickBot="1">
      <c r="A153" s="240">
        <v>2</v>
      </c>
      <c r="B153" s="233" t="s">
        <v>111</v>
      </c>
      <c r="C153" s="239">
        <v>60</v>
      </c>
      <c r="D153" s="56" t="s">
        <v>27</v>
      </c>
      <c r="E153" s="198">
        <v>0.06</v>
      </c>
      <c r="F153" s="124">
        <v>0.06</v>
      </c>
      <c r="G153" s="86">
        <v>45.45</v>
      </c>
      <c r="H153" s="95">
        <f t="shared" ref="H153:H154" si="10">E153*G153</f>
        <v>2.7269999999999999</v>
      </c>
      <c r="I153" s="30">
        <v>4.0999999999999996</v>
      </c>
      <c r="J153" s="109">
        <v>0.54</v>
      </c>
      <c r="K153" s="29">
        <v>30.72</v>
      </c>
      <c r="L153" s="109">
        <v>144.30000000000001</v>
      </c>
      <c r="M153" s="21" t="s">
        <v>40</v>
      </c>
      <c r="N153" s="109"/>
    </row>
    <row r="154" spans="1:14" ht="15.95" customHeight="1" thickBot="1">
      <c r="A154" s="241"/>
      <c r="B154" s="234"/>
      <c r="C154" s="237"/>
      <c r="D154" s="57" t="s">
        <v>50</v>
      </c>
      <c r="E154" s="220">
        <v>1.4999999999999999E-2</v>
      </c>
      <c r="F154" s="125">
        <v>1.4999999999999999E-2</v>
      </c>
      <c r="G154" s="98">
        <v>407</v>
      </c>
      <c r="H154" s="55">
        <f t="shared" si="10"/>
        <v>6.1049999999999995</v>
      </c>
      <c r="I154" s="26"/>
      <c r="J154" s="110"/>
      <c r="K154" s="31"/>
      <c r="L154" s="110"/>
      <c r="M154" s="14"/>
      <c r="N154" s="110"/>
    </row>
    <row r="155" spans="1:14" ht="15.95" customHeight="1">
      <c r="A155" s="240">
        <v>3</v>
      </c>
      <c r="B155" s="233" t="s">
        <v>47</v>
      </c>
      <c r="C155" s="250" t="s">
        <v>28</v>
      </c>
      <c r="D155" s="56" t="s">
        <v>46</v>
      </c>
      <c r="E155" s="198">
        <v>1E-3</v>
      </c>
      <c r="F155" s="124">
        <v>1E-3</v>
      </c>
      <c r="G155" s="140">
        <v>690</v>
      </c>
      <c r="H155" s="99">
        <f>E155*G155</f>
        <v>0.69000000000000006</v>
      </c>
      <c r="I155" s="106"/>
      <c r="J155" s="103"/>
      <c r="K155" s="104"/>
      <c r="L155" s="103"/>
      <c r="M155" s="104"/>
      <c r="N155" s="109"/>
    </row>
    <row r="156" spans="1:14" ht="15.95" customHeight="1">
      <c r="A156" s="241"/>
      <c r="B156" s="234"/>
      <c r="C156" s="247"/>
      <c r="D156" s="57" t="s">
        <v>37</v>
      </c>
      <c r="E156" s="220">
        <v>1.4999999999999999E-2</v>
      </c>
      <c r="F156" s="125">
        <v>1.4999999999999999E-2</v>
      </c>
      <c r="G156" s="81">
        <v>65</v>
      </c>
      <c r="H156" s="99">
        <f>E156*G156</f>
        <v>0.97499999999999998</v>
      </c>
      <c r="I156" s="129">
        <v>0.2</v>
      </c>
      <c r="J156" s="128">
        <v>0</v>
      </c>
      <c r="K156" s="129">
        <v>15</v>
      </c>
      <c r="L156" s="128">
        <v>58</v>
      </c>
      <c r="M156" s="106" t="s">
        <v>64</v>
      </c>
      <c r="N156" s="110"/>
    </row>
    <row r="157" spans="1:14" ht="15.95" customHeight="1" thickBot="1">
      <c r="A157" s="242"/>
      <c r="B157" s="235"/>
      <c r="C157" s="251"/>
      <c r="D157" s="58"/>
      <c r="E157" s="177"/>
      <c r="F157" s="130"/>
      <c r="G157" s="223"/>
      <c r="H157" s="98"/>
      <c r="I157" s="108"/>
      <c r="J157" s="107"/>
      <c r="K157" s="108"/>
      <c r="L157" s="107"/>
      <c r="M157" s="108"/>
      <c r="N157" s="111"/>
    </row>
    <row r="158" spans="1:14" ht="15.95" customHeight="1">
      <c r="A158" s="14"/>
      <c r="B158" s="14"/>
      <c r="C158" s="14"/>
      <c r="D158" s="141"/>
      <c r="E158" s="14"/>
      <c r="F158" s="14"/>
      <c r="G158" s="10"/>
      <c r="H158" s="10"/>
      <c r="I158" s="133"/>
      <c r="J158" s="133"/>
      <c r="K158" s="133"/>
      <c r="L158" s="133"/>
      <c r="M158" s="133"/>
      <c r="N158" s="89"/>
    </row>
    <row r="159" spans="1:14" ht="15.95" customHeight="1">
      <c r="A159" s="14"/>
      <c r="B159" s="189" t="s">
        <v>95</v>
      </c>
      <c r="C159" s="79"/>
      <c r="D159" s="142"/>
      <c r="E159" s="79"/>
      <c r="F159" s="79"/>
      <c r="G159" s="85"/>
      <c r="H159" s="79"/>
      <c r="I159" s="79"/>
      <c r="J159" s="79"/>
      <c r="K159" s="79"/>
      <c r="L159" s="79"/>
      <c r="M159" s="79"/>
      <c r="N159" s="84"/>
    </row>
    <row r="160" spans="1:14" ht="15.95" customHeight="1">
      <c r="A160" s="245">
        <v>1</v>
      </c>
      <c r="B160" s="225" t="s">
        <v>131</v>
      </c>
      <c r="C160" s="237" t="s">
        <v>104</v>
      </c>
      <c r="D160" s="93" t="s">
        <v>132</v>
      </c>
      <c r="E160" s="83">
        <v>5.2999999999999999E-2</v>
      </c>
      <c r="F160" s="38">
        <v>5.2999999999999999E-2</v>
      </c>
      <c r="G160" s="99">
        <v>325</v>
      </c>
      <c r="H160" s="140">
        <f t="shared" ref="H160:H168" si="11">E160*G160</f>
        <v>17.224999999999998</v>
      </c>
      <c r="I160" s="110"/>
      <c r="J160" s="110"/>
      <c r="K160" s="31"/>
      <c r="L160" s="110"/>
      <c r="M160" s="14"/>
      <c r="N160" s="110" t="s">
        <v>17</v>
      </c>
    </row>
    <row r="161" spans="1:14" ht="15.95" customHeight="1">
      <c r="A161" s="234"/>
      <c r="B161" s="225"/>
      <c r="C161" s="237"/>
      <c r="D161" s="93" t="s">
        <v>49</v>
      </c>
      <c r="E161" s="83">
        <v>3.0000000000000001E-3</v>
      </c>
      <c r="F161" s="38">
        <v>3.0000000000000001E-3</v>
      </c>
      <c r="G161" s="99">
        <v>18</v>
      </c>
      <c r="H161" s="140">
        <f t="shared" si="11"/>
        <v>5.3999999999999999E-2</v>
      </c>
      <c r="I161" s="110"/>
      <c r="J161" s="110"/>
      <c r="K161" s="31"/>
      <c r="L161" s="110"/>
      <c r="M161" s="14"/>
      <c r="N161" s="110"/>
    </row>
    <row r="162" spans="1:14" ht="15.95" customHeight="1">
      <c r="A162" s="234"/>
      <c r="B162" s="225"/>
      <c r="C162" s="237"/>
      <c r="D162" s="93" t="s">
        <v>56</v>
      </c>
      <c r="E162" s="83">
        <v>3.0000000000000001E-3</v>
      </c>
      <c r="F162" s="83">
        <v>3.0000000000000001E-3</v>
      </c>
      <c r="G162" s="99">
        <v>105</v>
      </c>
      <c r="H162" s="168">
        <f t="shared" si="11"/>
        <v>0.315</v>
      </c>
      <c r="I162" s="110">
        <v>7.87</v>
      </c>
      <c r="J162" s="110">
        <v>9.3800000000000008</v>
      </c>
      <c r="K162" s="31">
        <v>3.68</v>
      </c>
      <c r="L162" s="110">
        <v>130.34</v>
      </c>
      <c r="M162" s="14" t="s">
        <v>58</v>
      </c>
      <c r="N162" s="110"/>
    </row>
    <row r="163" spans="1:14" ht="15.95" customHeight="1">
      <c r="A163" s="234"/>
      <c r="B163" s="225"/>
      <c r="C163" s="237"/>
      <c r="D163" s="93" t="s">
        <v>44</v>
      </c>
      <c r="E163" s="83">
        <v>3.0000000000000001E-3</v>
      </c>
      <c r="F163" s="38">
        <v>3.0000000000000001E-3</v>
      </c>
      <c r="G163" s="99">
        <v>29</v>
      </c>
      <c r="H163" s="140">
        <f t="shared" si="11"/>
        <v>8.7000000000000008E-2</v>
      </c>
      <c r="I163" s="110"/>
      <c r="J163" s="110"/>
      <c r="K163" s="31"/>
      <c r="L163" s="110"/>
      <c r="M163" s="14"/>
      <c r="N163" s="110"/>
    </row>
    <row r="164" spans="1:14" ht="15.95" customHeight="1">
      <c r="A164" s="234"/>
      <c r="B164" s="225"/>
      <c r="C164" s="237"/>
      <c r="D164" s="93" t="s">
        <v>23</v>
      </c>
      <c r="E164" s="83">
        <v>3.0000000000000001E-3</v>
      </c>
      <c r="F164" s="38">
        <v>3.0000000000000001E-3</v>
      </c>
      <c r="G164" s="99">
        <v>115</v>
      </c>
      <c r="H164" s="140">
        <f t="shared" si="11"/>
        <v>0.34500000000000003</v>
      </c>
      <c r="I164" s="110"/>
      <c r="J164" s="110"/>
      <c r="K164" s="31"/>
      <c r="L164" s="110"/>
      <c r="M164" s="14"/>
      <c r="N164" s="110"/>
    </row>
    <row r="165" spans="1:14" ht="15.95" customHeight="1">
      <c r="A165" s="234"/>
      <c r="B165" s="225"/>
      <c r="C165" s="237"/>
      <c r="D165" s="93" t="s">
        <v>20</v>
      </c>
      <c r="E165" s="83">
        <v>5.0000000000000001E-3</v>
      </c>
      <c r="F165" s="38">
        <v>5.0000000000000001E-3</v>
      </c>
      <c r="G165" s="99">
        <v>18</v>
      </c>
      <c r="H165" s="140">
        <f t="shared" si="11"/>
        <v>0.09</v>
      </c>
      <c r="I165" s="110"/>
      <c r="J165" s="110"/>
      <c r="K165" s="31"/>
      <c r="L165" s="110"/>
      <c r="M165" s="14"/>
      <c r="N165" s="110"/>
    </row>
    <row r="166" spans="1:14" ht="15.95" customHeight="1">
      <c r="A166" s="234"/>
      <c r="B166" s="225"/>
      <c r="C166" s="237"/>
      <c r="D166" s="57" t="s">
        <v>66</v>
      </c>
      <c r="E166" s="127">
        <v>0.04</v>
      </c>
      <c r="F166" s="125">
        <v>0.04</v>
      </c>
      <c r="G166" s="96">
        <v>50</v>
      </c>
      <c r="H166" s="140">
        <f t="shared" si="11"/>
        <v>2</v>
      </c>
      <c r="I166" s="110"/>
      <c r="J166" s="110"/>
      <c r="K166" s="31"/>
      <c r="L166" s="110"/>
      <c r="M166" s="14"/>
      <c r="N166" s="110"/>
    </row>
    <row r="167" spans="1:14" ht="15.95" customHeight="1" thickBot="1">
      <c r="A167" s="234"/>
      <c r="B167" s="225"/>
      <c r="C167" s="237"/>
      <c r="D167" s="57" t="s">
        <v>50</v>
      </c>
      <c r="E167" s="127">
        <v>1E-3</v>
      </c>
      <c r="F167" s="127">
        <v>1E-3</v>
      </c>
      <c r="G167" s="96">
        <v>407</v>
      </c>
      <c r="H167" s="140">
        <f t="shared" si="11"/>
        <v>0.40700000000000003</v>
      </c>
      <c r="I167" s="110"/>
      <c r="J167" s="110"/>
      <c r="K167" s="31"/>
      <c r="L167" s="110"/>
      <c r="M167" s="14"/>
      <c r="N167" s="110"/>
    </row>
    <row r="168" spans="1:14" ht="15.95" customHeight="1">
      <c r="A168" s="240">
        <v>2</v>
      </c>
      <c r="B168" s="233" t="s">
        <v>96</v>
      </c>
      <c r="C168" s="239">
        <v>60</v>
      </c>
      <c r="D168" s="60" t="s">
        <v>27</v>
      </c>
      <c r="E168" s="29">
        <v>0.06</v>
      </c>
      <c r="F168" s="109">
        <v>0.06</v>
      </c>
      <c r="G168" s="73">
        <v>45.45</v>
      </c>
      <c r="H168" s="95">
        <f t="shared" si="11"/>
        <v>2.7269999999999999</v>
      </c>
      <c r="I168" s="109">
        <v>4.0999999999999996</v>
      </c>
      <c r="J168" s="109">
        <v>0.54</v>
      </c>
      <c r="K168" s="29">
        <v>30.72</v>
      </c>
      <c r="L168" s="109">
        <v>144.30000000000001</v>
      </c>
      <c r="M168" s="21" t="s">
        <v>40</v>
      </c>
      <c r="N168" s="109"/>
    </row>
    <row r="169" spans="1:14" ht="15.95" customHeight="1" thickBot="1">
      <c r="A169" s="241"/>
      <c r="B169" s="234"/>
      <c r="C169" s="237"/>
      <c r="D169" s="92"/>
      <c r="E169" s="32"/>
      <c r="F169" s="111"/>
      <c r="G169" s="52"/>
      <c r="H169" s="52"/>
      <c r="I169" s="111"/>
      <c r="J169" s="111"/>
      <c r="K169" s="32"/>
      <c r="L169" s="111"/>
      <c r="M169" s="25"/>
      <c r="N169" s="111"/>
    </row>
    <row r="170" spans="1:14" ht="15.95" customHeight="1">
      <c r="A170" s="243">
        <v>3</v>
      </c>
      <c r="B170" s="233" t="s">
        <v>47</v>
      </c>
      <c r="C170" s="224" t="s">
        <v>97</v>
      </c>
      <c r="D170" s="19" t="s">
        <v>46</v>
      </c>
      <c r="E170" s="118">
        <v>1E-3</v>
      </c>
      <c r="F170" s="118">
        <v>1E-3</v>
      </c>
      <c r="G170" s="20">
        <v>690</v>
      </c>
      <c r="H170" s="140">
        <f>E170*G170</f>
        <v>0.69000000000000006</v>
      </c>
      <c r="I170" s="105"/>
      <c r="J170" s="105"/>
      <c r="K170" s="106"/>
      <c r="L170" s="105"/>
      <c r="M170" s="106"/>
      <c r="N170" s="110"/>
    </row>
    <row r="171" spans="1:14" ht="15.95" customHeight="1" thickBot="1">
      <c r="A171" s="244"/>
      <c r="B171" s="234"/>
      <c r="C171" s="225"/>
      <c r="D171" s="15" t="s">
        <v>37</v>
      </c>
      <c r="E171" s="117">
        <v>1.4999999999999999E-2</v>
      </c>
      <c r="F171" s="117">
        <v>1.4999999999999999E-2</v>
      </c>
      <c r="G171" s="16">
        <v>56</v>
      </c>
      <c r="H171" s="70">
        <f>E171*G171</f>
        <v>0.84</v>
      </c>
      <c r="I171" s="128">
        <v>0.2</v>
      </c>
      <c r="J171" s="128">
        <v>0</v>
      </c>
      <c r="K171" s="129">
        <v>15</v>
      </c>
      <c r="L171" s="128">
        <v>58</v>
      </c>
      <c r="M171" s="106" t="s">
        <v>64</v>
      </c>
      <c r="N171" s="110"/>
    </row>
    <row r="172" spans="1:14" ht="15.95" customHeight="1">
      <c r="A172" s="29"/>
      <c r="B172" s="21"/>
      <c r="C172" s="21"/>
      <c r="D172" s="149"/>
      <c r="E172" s="135"/>
      <c r="F172" s="135"/>
      <c r="G172" s="101"/>
      <c r="H172" s="101"/>
      <c r="I172" s="103"/>
      <c r="J172" s="144"/>
      <c r="K172" s="103"/>
      <c r="L172" s="144"/>
      <c r="M172" s="103"/>
      <c r="N172" s="30"/>
    </row>
    <row r="173" spans="1:14" ht="15.95" customHeight="1" thickBot="1">
      <c r="A173" s="145"/>
      <c r="B173" s="146" t="s">
        <v>24</v>
      </c>
      <c r="C173" s="147"/>
      <c r="D173" s="150"/>
      <c r="E173" s="151"/>
      <c r="F173" s="151"/>
      <c r="G173" s="152"/>
      <c r="H173" s="153">
        <f>SUM(H148:H172)</f>
        <v>50.024000000000008</v>
      </c>
      <c r="I173" s="46">
        <f>SUM(I148:I172)</f>
        <v>27.99</v>
      </c>
      <c r="J173" s="179">
        <f>SUM(J148:J172)</f>
        <v>17.899999999999999</v>
      </c>
      <c r="K173" s="180">
        <f>SUM(K148:K172)</f>
        <v>97.199999999999989</v>
      </c>
      <c r="L173" s="148">
        <f>SUM(L148:L172)</f>
        <v>655.81999999999994</v>
      </c>
      <c r="M173" s="46"/>
      <c r="N173" s="42"/>
    </row>
    <row r="178" spans="1:14" ht="15" customHeight="1">
      <c r="A178" s="230" t="s">
        <v>36</v>
      </c>
      <c r="B178" s="231"/>
      <c r="C178" s="231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2"/>
    </row>
    <row r="179" spans="1:14" ht="25.5">
      <c r="A179" s="113" t="s">
        <v>0</v>
      </c>
      <c r="B179" s="112"/>
      <c r="C179" s="112" t="s">
        <v>1</v>
      </c>
      <c r="D179" s="4" t="s">
        <v>2</v>
      </c>
      <c r="E179" s="112" t="s">
        <v>3</v>
      </c>
      <c r="F179" s="112" t="s">
        <v>4</v>
      </c>
      <c r="G179" s="2" t="s">
        <v>5</v>
      </c>
      <c r="H179" s="112" t="s">
        <v>6</v>
      </c>
      <c r="I179" s="112" t="s">
        <v>7</v>
      </c>
      <c r="J179" s="114" t="s">
        <v>8</v>
      </c>
      <c r="K179" s="112" t="s">
        <v>9</v>
      </c>
      <c r="L179" s="112" t="s">
        <v>10</v>
      </c>
      <c r="M179" s="112" t="s">
        <v>11</v>
      </c>
      <c r="N179" s="115" t="s">
        <v>12</v>
      </c>
    </row>
    <row r="180" spans="1:14" ht="15.75" thickBot="1">
      <c r="A180" s="116"/>
      <c r="B180" s="188" t="s">
        <v>13</v>
      </c>
      <c r="C180" s="119" t="s">
        <v>14</v>
      </c>
      <c r="D180" s="15"/>
      <c r="E180" s="117" t="s">
        <v>14</v>
      </c>
      <c r="F180" s="117" t="s">
        <v>14</v>
      </c>
      <c r="G180" s="16" t="s">
        <v>15</v>
      </c>
      <c r="H180" s="117" t="s">
        <v>16</v>
      </c>
      <c r="I180" s="117" t="s">
        <v>14</v>
      </c>
      <c r="J180" s="117" t="s">
        <v>14</v>
      </c>
      <c r="K180" s="117" t="s">
        <v>14</v>
      </c>
      <c r="L180" s="117" t="s">
        <v>14</v>
      </c>
      <c r="M180" s="117"/>
      <c r="N180" s="7"/>
    </row>
    <row r="181" spans="1:14" ht="15.95" customHeight="1">
      <c r="A181" s="233">
        <v>1</v>
      </c>
      <c r="B181" s="224" t="s">
        <v>114</v>
      </c>
      <c r="C181" s="237" t="s">
        <v>83</v>
      </c>
      <c r="D181" s="19" t="s">
        <v>91</v>
      </c>
      <c r="E181" s="202">
        <v>3.0000000000000001E-3</v>
      </c>
      <c r="F181" s="202">
        <v>3.0000000000000001E-3</v>
      </c>
      <c r="G181" s="20">
        <v>105</v>
      </c>
      <c r="H181" s="49">
        <f t="shared" ref="H181:H187" si="12">E181*G181</f>
        <v>0.315</v>
      </c>
      <c r="I181" s="30"/>
      <c r="J181" s="109"/>
      <c r="K181" s="29"/>
      <c r="L181" s="109"/>
      <c r="M181" s="21"/>
      <c r="N181" s="110" t="s">
        <v>17</v>
      </c>
    </row>
    <row r="182" spans="1:14" ht="15.95" customHeight="1">
      <c r="A182" s="234"/>
      <c r="B182" s="225"/>
      <c r="C182" s="237"/>
      <c r="D182" s="4" t="s">
        <v>87</v>
      </c>
      <c r="E182" s="203">
        <v>0.09</v>
      </c>
      <c r="F182" s="203">
        <v>0.09</v>
      </c>
      <c r="G182" s="2">
        <v>173</v>
      </c>
      <c r="H182" s="50">
        <f t="shared" si="12"/>
        <v>15.57</v>
      </c>
      <c r="I182" s="45">
        <v>18</v>
      </c>
      <c r="J182" s="45">
        <v>6.5</v>
      </c>
      <c r="K182" s="12">
        <v>20</v>
      </c>
      <c r="L182" s="45">
        <v>210</v>
      </c>
      <c r="M182" s="45" t="s">
        <v>90</v>
      </c>
      <c r="N182" s="110"/>
    </row>
    <row r="183" spans="1:14" ht="15.95" customHeight="1">
      <c r="A183" s="234"/>
      <c r="B183" s="225"/>
      <c r="C183" s="237"/>
      <c r="D183" s="4" t="s">
        <v>44</v>
      </c>
      <c r="E183" s="203">
        <v>5.0000000000000001E-3</v>
      </c>
      <c r="F183" s="203">
        <v>5.0000000000000001E-3</v>
      </c>
      <c r="G183" s="2">
        <v>29</v>
      </c>
      <c r="H183" s="50">
        <f t="shared" si="12"/>
        <v>0.14499999999999999</v>
      </c>
      <c r="I183" s="23"/>
      <c r="J183" s="110"/>
      <c r="K183" s="31"/>
      <c r="L183" s="110"/>
      <c r="M183" s="14"/>
      <c r="N183" s="110"/>
    </row>
    <row r="184" spans="1:14" ht="15.95" customHeight="1">
      <c r="A184" s="234"/>
      <c r="B184" s="225"/>
      <c r="C184" s="237"/>
      <c r="D184" s="4" t="s">
        <v>37</v>
      </c>
      <c r="E184" s="203">
        <v>5.0000000000000001E-3</v>
      </c>
      <c r="F184" s="203">
        <v>5.0000000000000001E-3</v>
      </c>
      <c r="G184" s="2">
        <v>65</v>
      </c>
      <c r="H184" s="50">
        <f t="shared" si="12"/>
        <v>0.32500000000000001</v>
      </c>
      <c r="I184" s="23"/>
      <c r="J184" s="110"/>
      <c r="K184" s="31"/>
      <c r="L184" s="110"/>
      <c r="M184" s="14"/>
      <c r="N184" s="110"/>
    </row>
    <row r="185" spans="1:14" ht="15.95" customHeight="1">
      <c r="A185" s="234"/>
      <c r="B185" s="225"/>
      <c r="C185" s="237"/>
      <c r="D185" s="4" t="s">
        <v>49</v>
      </c>
      <c r="E185" s="203">
        <v>1E-3</v>
      </c>
      <c r="F185" s="203">
        <v>1E-3</v>
      </c>
      <c r="G185" s="2">
        <v>18</v>
      </c>
      <c r="H185" s="50">
        <f t="shared" si="12"/>
        <v>1.8000000000000002E-2</v>
      </c>
      <c r="I185" s="23"/>
      <c r="J185" s="110"/>
      <c r="K185" s="31"/>
      <c r="L185" s="110"/>
      <c r="M185" s="14"/>
      <c r="N185" s="110"/>
    </row>
    <row r="186" spans="1:14" ht="15.95" customHeight="1">
      <c r="A186" s="234"/>
      <c r="B186" s="225"/>
      <c r="C186" s="237"/>
      <c r="D186" s="4" t="s">
        <v>51</v>
      </c>
      <c r="E186" s="203">
        <v>5.0000000000000001E-3</v>
      </c>
      <c r="F186" s="203">
        <v>5.0000000000000001E-3</v>
      </c>
      <c r="G186" s="2">
        <v>144</v>
      </c>
      <c r="H186" s="50">
        <f t="shared" si="12"/>
        <v>0.72</v>
      </c>
      <c r="I186" s="23"/>
      <c r="J186" s="110"/>
      <c r="K186" s="31"/>
      <c r="L186" s="110"/>
      <c r="M186" s="14"/>
      <c r="N186" s="110"/>
    </row>
    <row r="187" spans="1:14" ht="15.95" customHeight="1" thickBot="1">
      <c r="A187" s="234"/>
      <c r="B187" s="225"/>
      <c r="C187" s="237"/>
      <c r="D187" s="4" t="s">
        <v>89</v>
      </c>
      <c r="E187" s="203">
        <v>1.7999999999999999E-2</v>
      </c>
      <c r="F187" s="203">
        <v>1.7999999999999999E-2</v>
      </c>
      <c r="G187" s="2">
        <v>265.56</v>
      </c>
      <c r="H187" s="50">
        <f t="shared" si="12"/>
        <v>4.7800799999999999</v>
      </c>
      <c r="I187" s="23"/>
      <c r="J187" s="110"/>
      <c r="K187" s="31"/>
      <c r="L187" s="110"/>
      <c r="M187" s="14"/>
      <c r="N187" s="110"/>
    </row>
    <row r="188" spans="1:14" ht="15.95" customHeight="1" thickBot="1">
      <c r="A188" s="109">
        <v>2</v>
      </c>
      <c r="B188" s="121" t="s">
        <v>102</v>
      </c>
      <c r="C188" s="136">
        <v>50</v>
      </c>
      <c r="D188" s="59" t="s">
        <v>27</v>
      </c>
      <c r="E188" s="33">
        <v>0.05</v>
      </c>
      <c r="F188" s="37">
        <v>0.05</v>
      </c>
      <c r="G188" s="43">
        <v>45.45</v>
      </c>
      <c r="H188" s="55">
        <f t="shared" ref="H188" si="13">E188*G188</f>
        <v>2.2725000000000004</v>
      </c>
      <c r="I188" s="37">
        <v>4.0999999999999996</v>
      </c>
      <c r="J188" s="37">
        <v>0.54</v>
      </c>
      <c r="K188" s="33">
        <v>30.72</v>
      </c>
      <c r="L188" s="37">
        <v>144.30000000000001</v>
      </c>
      <c r="M188" s="34" t="s">
        <v>40</v>
      </c>
      <c r="N188" s="37"/>
    </row>
    <row r="189" spans="1:14" ht="15.95" customHeight="1">
      <c r="A189" s="240">
        <v>3</v>
      </c>
      <c r="B189" s="233" t="s">
        <v>47</v>
      </c>
      <c r="C189" s="239" t="s">
        <v>28</v>
      </c>
      <c r="D189" s="187" t="s">
        <v>46</v>
      </c>
      <c r="E189" s="120">
        <v>1E-3</v>
      </c>
      <c r="F189" s="120">
        <v>1E-3</v>
      </c>
      <c r="G189" s="41">
        <v>690</v>
      </c>
      <c r="H189" s="99">
        <f>E189*G189</f>
        <v>0.69000000000000006</v>
      </c>
      <c r="I189" s="106"/>
      <c r="J189" s="105"/>
      <c r="K189" s="106"/>
      <c r="L189" s="105"/>
      <c r="M189" s="106"/>
      <c r="N189" s="110"/>
    </row>
    <row r="190" spans="1:14" ht="15.95" customHeight="1" thickBot="1">
      <c r="A190" s="242"/>
      <c r="B190" s="235"/>
      <c r="C190" s="238"/>
      <c r="D190" s="165" t="s">
        <v>37</v>
      </c>
      <c r="E190" s="119">
        <v>1.4999999999999999E-2</v>
      </c>
      <c r="F190" s="119">
        <v>1.4999999999999999E-2</v>
      </c>
      <c r="G190" s="28">
        <v>65</v>
      </c>
      <c r="H190" s="52">
        <f>E190*G190</f>
        <v>0.97499999999999998</v>
      </c>
      <c r="I190" s="185">
        <v>0.2</v>
      </c>
      <c r="J190" s="185">
        <v>0</v>
      </c>
      <c r="K190" s="186">
        <v>15</v>
      </c>
      <c r="L190" s="185">
        <v>58</v>
      </c>
      <c r="M190" s="108" t="s">
        <v>64</v>
      </c>
      <c r="N190" s="111"/>
    </row>
    <row r="191" spans="1:14" ht="15.95" customHeight="1">
      <c r="A191" s="14"/>
      <c r="B191" s="14"/>
      <c r="C191" s="14"/>
      <c r="D191" s="141"/>
      <c r="E191" s="14"/>
      <c r="F191" s="14"/>
      <c r="G191" s="10"/>
      <c r="H191" s="10"/>
      <c r="I191" s="133"/>
      <c r="J191" s="133"/>
      <c r="K191" s="133"/>
      <c r="L191" s="133"/>
      <c r="M191" s="133"/>
      <c r="N191" s="89"/>
    </row>
    <row r="192" spans="1:14" ht="13.5" customHeight="1">
      <c r="A192" s="14"/>
      <c r="B192" s="189" t="s">
        <v>95</v>
      </c>
      <c r="C192" s="79"/>
      <c r="D192" s="142"/>
      <c r="E192" s="79"/>
      <c r="F192" s="79"/>
      <c r="G192" s="85"/>
      <c r="H192" s="79"/>
      <c r="I192" s="79"/>
      <c r="J192" s="79"/>
      <c r="K192" s="79"/>
      <c r="L192" s="79"/>
      <c r="M192" s="79"/>
      <c r="N192" s="84"/>
    </row>
    <row r="193" spans="1:14" ht="15.95" customHeight="1">
      <c r="A193" s="245">
        <v>1</v>
      </c>
      <c r="B193" s="225" t="s">
        <v>133</v>
      </c>
      <c r="C193" s="237" t="s">
        <v>113</v>
      </c>
      <c r="D193" s="93" t="s">
        <v>48</v>
      </c>
      <c r="E193" s="83">
        <v>0.04</v>
      </c>
      <c r="F193" s="38">
        <v>0.04</v>
      </c>
      <c r="G193" s="99">
        <v>450</v>
      </c>
      <c r="H193" s="140">
        <f>E193*G193</f>
        <v>18</v>
      </c>
      <c r="I193" s="110"/>
      <c r="J193" s="110"/>
      <c r="K193" s="31"/>
      <c r="L193" s="110"/>
      <c r="M193" s="14"/>
      <c r="N193" s="110" t="s">
        <v>17</v>
      </c>
    </row>
    <row r="194" spans="1:14" ht="15.95" customHeight="1">
      <c r="A194" s="234"/>
      <c r="B194" s="225"/>
      <c r="C194" s="237"/>
      <c r="D194" s="93" t="s">
        <v>117</v>
      </c>
      <c r="E194" s="83">
        <v>3.0000000000000001E-3</v>
      </c>
      <c r="F194" s="38">
        <v>3.0000000000000001E-3</v>
      </c>
      <c r="G194" s="99">
        <v>18</v>
      </c>
      <c r="H194" s="140">
        <f>E194*G194</f>
        <v>5.3999999999999999E-2</v>
      </c>
      <c r="I194" s="110"/>
      <c r="J194" s="110"/>
      <c r="K194" s="31"/>
      <c r="L194" s="110"/>
      <c r="M194" s="14"/>
      <c r="N194" s="110"/>
    </row>
    <row r="195" spans="1:14" ht="15.95" customHeight="1">
      <c r="A195" s="234"/>
      <c r="B195" s="225"/>
      <c r="C195" s="237"/>
      <c r="D195" s="93" t="s">
        <v>56</v>
      </c>
      <c r="E195" s="83">
        <v>3.0000000000000001E-3</v>
      </c>
      <c r="F195" s="38">
        <v>3.0000000000000001E-3</v>
      </c>
      <c r="G195" s="99">
        <v>105</v>
      </c>
      <c r="H195" s="168">
        <f>E195*G195</f>
        <v>0.315</v>
      </c>
      <c r="I195" s="110">
        <v>7.87</v>
      </c>
      <c r="J195" s="110">
        <v>9.3800000000000008</v>
      </c>
      <c r="K195" s="31">
        <v>3.68</v>
      </c>
      <c r="L195" s="110">
        <v>130.34</v>
      </c>
      <c r="M195" s="14" t="s">
        <v>58</v>
      </c>
      <c r="N195" s="110"/>
    </row>
    <row r="196" spans="1:14" ht="15.95" customHeight="1">
      <c r="A196" s="234"/>
      <c r="B196" s="225"/>
      <c r="C196" s="237"/>
      <c r="D196" s="93" t="s">
        <v>44</v>
      </c>
      <c r="E196" s="83">
        <v>3.0000000000000001E-3</v>
      </c>
      <c r="F196" s="38">
        <v>3.0000000000000001E-3</v>
      </c>
      <c r="G196" s="99">
        <v>29</v>
      </c>
      <c r="H196" s="140">
        <f t="shared" ref="H196:H201" si="14">E196*G196</f>
        <v>8.7000000000000008E-2</v>
      </c>
      <c r="I196" s="110"/>
      <c r="J196" s="110"/>
      <c r="K196" s="31"/>
      <c r="L196" s="110"/>
      <c r="M196" s="14"/>
      <c r="N196" s="110"/>
    </row>
    <row r="197" spans="1:14" ht="15.95" customHeight="1">
      <c r="A197" s="234"/>
      <c r="B197" s="225"/>
      <c r="C197" s="237"/>
      <c r="D197" s="93" t="s">
        <v>23</v>
      </c>
      <c r="E197" s="83">
        <v>3.0000000000000001E-3</v>
      </c>
      <c r="F197" s="38">
        <v>3.0000000000000001E-3</v>
      </c>
      <c r="G197" s="99">
        <v>115</v>
      </c>
      <c r="H197" s="140">
        <f t="shared" si="14"/>
        <v>0.34500000000000003</v>
      </c>
      <c r="I197" s="110"/>
      <c r="J197" s="110"/>
      <c r="K197" s="31"/>
      <c r="L197" s="110"/>
      <c r="M197" s="14"/>
      <c r="N197" s="110"/>
    </row>
    <row r="198" spans="1:14" ht="15.95" customHeight="1">
      <c r="A198" s="234"/>
      <c r="B198" s="225"/>
      <c r="C198" s="237"/>
      <c r="D198" s="93" t="s">
        <v>20</v>
      </c>
      <c r="E198" s="83">
        <v>5.0000000000000001E-3</v>
      </c>
      <c r="F198" s="38">
        <v>5.0000000000000001E-3</v>
      </c>
      <c r="G198" s="99">
        <v>18</v>
      </c>
      <c r="H198" s="140">
        <f t="shared" si="14"/>
        <v>0.09</v>
      </c>
      <c r="I198" s="110"/>
      <c r="J198" s="110"/>
      <c r="K198" s="31"/>
      <c r="L198" s="110"/>
      <c r="M198" s="14"/>
      <c r="N198" s="110"/>
    </row>
    <row r="199" spans="1:14" ht="15.95" customHeight="1">
      <c r="A199" s="234"/>
      <c r="B199" s="225"/>
      <c r="C199" s="237"/>
      <c r="D199" s="57" t="s">
        <v>43</v>
      </c>
      <c r="E199" s="127">
        <v>3.0000000000000001E-3</v>
      </c>
      <c r="F199" s="125">
        <v>3.0000000000000001E-3</v>
      </c>
      <c r="G199" s="96">
        <v>24</v>
      </c>
      <c r="H199" s="87">
        <f>E199*G199</f>
        <v>7.2000000000000008E-2</v>
      </c>
      <c r="I199" s="110"/>
      <c r="J199" s="110"/>
      <c r="K199" s="31"/>
      <c r="L199" s="110"/>
      <c r="M199" s="14"/>
      <c r="N199" s="110"/>
    </row>
    <row r="200" spans="1:14" ht="15.95" customHeight="1">
      <c r="A200" s="234"/>
      <c r="B200" s="225"/>
      <c r="C200" s="237"/>
      <c r="D200" s="93" t="s">
        <v>19</v>
      </c>
      <c r="E200" s="83">
        <v>5.0000000000000001E-3</v>
      </c>
      <c r="F200" s="38">
        <v>5.0000000000000001E-3</v>
      </c>
      <c r="G200" s="99">
        <v>63</v>
      </c>
      <c r="H200" s="140">
        <f>E200*G200</f>
        <v>0.315</v>
      </c>
      <c r="I200" s="110"/>
      <c r="J200" s="110"/>
      <c r="K200" s="31"/>
      <c r="L200" s="110"/>
      <c r="M200" s="14"/>
      <c r="N200" s="110"/>
    </row>
    <row r="201" spans="1:14" ht="15.95" customHeight="1">
      <c r="A201" s="234"/>
      <c r="B201" s="225"/>
      <c r="C201" s="237"/>
      <c r="D201" s="57" t="s">
        <v>51</v>
      </c>
      <c r="E201" s="127">
        <v>3.0000000000000001E-3</v>
      </c>
      <c r="F201" s="125">
        <v>3.0000000000000001E-3</v>
      </c>
      <c r="G201" s="96">
        <v>144</v>
      </c>
      <c r="H201" s="140">
        <f t="shared" si="14"/>
        <v>0.432</v>
      </c>
      <c r="I201" s="110"/>
      <c r="J201" s="110"/>
      <c r="K201" s="31"/>
      <c r="L201" s="110"/>
      <c r="M201" s="14"/>
      <c r="N201" s="110"/>
    </row>
    <row r="202" spans="1:14" ht="15.95" customHeight="1">
      <c r="A202" s="234"/>
      <c r="B202" s="225"/>
      <c r="C202" s="237"/>
      <c r="D202" s="57" t="s">
        <v>52</v>
      </c>
      <c r="E202" s="127">
        <v>0.04</v>
      </c>
      <c r="F202" s="125">
        <v>0.04</v>
      </c>
      <c r="G202" s="96">
        <v>44</v>
      </c>
      <c r="H202" s="140">
        <f>E202*G202</f>
        <v>1.76</v>
      </c>
      <c r="I202" s="110"/>
      <c r="J202" s="110"/>
      <c r="K202" s="31"/>
      <c r="L202" s="110"/>
      <c r="M202" s="14"/>
      <c r="N202" s="110"/>
    </row>
    <row r="203" spans="1:14" ht="15.95" customHeight="1" thickBot="1">
      <c r="A203" s="235"/>
      <c r="B203" s="225"/>
      <c r="C203" s="237"/>
      <c r="D203" s="57" t="s">
        <v>50</v>
      </c>
      <c r="E203" s="127">
        <v>1E-3</v>
      </c>
      <c r="F203" s="125">
        <v>1E-3</v>
      </c>
      <c r="G203" s="96">
        <v>407</v>
      </c>
      <c r="H203" s="140">
        <f>E203*G203</f>
        <v>0.40700000000000003</v>
      </c>
      <c r="I203" s="110"/>
      <c r="J203" s="110"/>
      <c r="K203" s="31"/>
      <c r="L203" s="110"/>
      <c r="M203" s="14"/>
      <c r="N203" s="110"/>
    </row>
    <row r="204" spans="1:14" ht="15.95" customHeight="1" thickBot="1">
      <c r="A204" s="109">
        <v>2</v>
      </c>
      <c r="B204" s="121" t="s">
        <v>96</v>
      </c>
      <c r="C204" s="136">
        <v>50</v>
      </c>
      <c r="D204" s="60" t="s">
        <v>27</v>
      </c>
      <c r="E204" s="29">
        <v>0.05</v>
      </c>
      <c r="F204" s="109">
        <v>0.05</v>
      </c>
      <c r="G204" s="43">
        <v>45.45</v>
      </c>
      <c r="H204" s="55">
        <f>E204*G204</f>
        <v>2.2725000000000004</v>
      </c>
      <c r="I204" s="35">
        <v>4.0999999999999996</v>
      </c>
      <c r="J204" s="37">
        <v>0.54</v>
      </c>
      <c r="K204" s="33">
        <v>30.72</v>
      </c>
      <c r="L204" s="37">
        <v>144.30000000000001</v>
      </c>
      <c r="M204" s="34" t="s">
        <v>40</v>
      </c>
      <c r="N204" s="37"/>
    </row>
    <row r="205" spans="1:14" ht="15.95" customHeight="1">
      <c r="A205" s="243">
        <v>3</v>
      </c>
      <c r="B205" s="233" t="s">
        <v>47</v>
      </c>
      <c r="C205" s="224" t="s">
        <v>97</v>
      </c>
      <c r="D205" s="19" t="s">
        <v>46</v>
      </c>
      <c r="E205" s="118">
        <v>1E-3</v>
      </c>
      <c r="F205" s="118">
        <v>1E-3</v>
      </c>
      <c r="G205" s="18">
        <v>690</v>
      </c>
      <c r="H205" s="140">
        <f>E205*G205</f>
        <v>0.69000000000000006</v>
      </c>
      <c r="I205" s="105"/>
      <c r="J205" s="105"/>
      <c r="K205" s="106"/>
      <c r="L205" s="105"/>
      <c r="M205" s="106"/>
      <c r="N205" s="110"/>
    </row>
    <row r="206" spans="1:14" ht="15.95" customHeight="1" thickBot="1">
      <c r="A206" s="244"/>
      <c r="B206" s="234"/>
      <c r="C206" s="225"/>
      <c r="D206" s="15" t="s">
        <v>37</v>
      </c>
      <c r="E206" s="117">
        <v>0.01</v>
      </c>
      <c r="F206" s="117">
        <v>0.01</v>
      </c>
      <c r="G206" s="16">
        <v>65</v>
      </c>
      <c r="H206" s="70">
        <f>E206*G206</f>
        <v>0.65</v>
      </c>
      <c r="I206" s="128">
        <v>0.2</v>
      </c>
      <c r="J206" s="128">
        <v>0</v>
      </c>
      <c r="K206" s="129">
        <v>15</v>
      </c>
      <c r="L206" s="128">
        <v>58</v>
      </c>
      <c r="M206" s="106" t="s">
        <v>64</v>
      </c>
      <c r="N206" s="110"/>
    </row>
    <row r="207" spans="1:14" ht="15.95" customHeight="1">
      <c r="A207" s="29"/>
      <c r="B207" s="21"/>
      <c r="C207" s="21"/>
      <c r="D207" s="149"/>
      <c r="E207" s="135"/>
      <c r="F207" s="135"/>
      <c r="G207" s="101"/>
      <c r="H207" s="101"/>
      <c r="I207" s="103"/>
      <c r="J207" s="144"/>
      <c r="K207" s="103"/>
      <c r="L207" s="144"/>
      <c r="M207" s="103"/>
      <c r="N207" s="30"/>
    </row>
    <row r="208" spans="1:14" ht="15.95" customHeight="1" thickBot="1">
      <c r="A208" s="145"/>
      <c r="B208" s="146" t="s">
        <v>24</v>
      </c>
      <c r="C208" s="147"/>
      <c r="D208" s="150"/>
      <c r="E208" s="151"/>
      <c r="F208" s="151"/>
      <c r="G208" s="152"/>
      <c r="H208" s="153">
        <f>SUM(H181:H207)</f>
        <v>51.300080000000008</v>
      </c>
      <c r="I208" s="46">
        <f>SUM(I181:I207)</f>
        <v>34.470000000000006</v>
      </c>
      <c r="J208" s="179">
        <f>SUM(J181:J207)</f>
        <v>16.96</v>
      </c>
      <c r="K208" s="180">
        <f>SUM(K181:K207)</f>
        <v>115.12</v>
      </c>
      <c r="L208" s="148">
        <f>SUM(L181:L207)</f>
        <v>744.94</v>
      </c>
      <c r="M208" s="46"/>
      <c r="N208" s="42"/>
    </row>
  </sheetData>
  <mergeCells count="102">
    <mergeCell ref="A205:A206"/>
    <mergeCell ref="B205:B206"/>
    <mergeCell ref="C205:C206"/>
    <mergeCell ref="A178:N178"/>
    <mergeCell ref="A181:A187"/>
    <mergeCell ref="B181:B187"/>
    <mergeCell ref="C181:C187"/>
    <mergeCell ref="A189:A190"/>
    <mergeCell ref="B189:B190"/>
    <mergeCell ref="C189:C190"/>
    <mergeCell ref="A193:A203"/>
    <mergeCell ref="B193:B203"/>
    <mergeCell ref="C193:C203"/>
    <mergeCell ref="A170:A171"/>
    <mergeCell ref="B170:B171"/>
    <mergeCell ref="C170:C171"/>
    <mergeCell ref="A160:A167"/>
    <mergeCell ref="B160:B167"/>
    <mergeCell ref="C160:C167"/>
    <mergeCell ref="A168:A169"/>
    <mergeCell ref="B168:B169"/>
    <mergeCell ref="C168:C169"/>
    <mergeCell ref="A153:A154"/>
    <mergeCell ref="B153:B154"/>
    <mergeCell ref="C153:C154"/>
    <mergeCell ref="A155:A157"/>
    <mergeCell ref="B155:B157"/>
    <mergeCell ref="C155:C157"/>
    <mergeCell ref="B133:B134"/>
    <mergeCell ref="C133:C134"/>
    <mergeCell ref="A135:A136"/>
    <mergeCell ref="B135:B136"/>
    <mergeCell ref="C135:C136"/>
    <mergeCell ref="A145:N145"/>
    <mergeCell ref="A118:A120"/>
    <mergeCell ref="B118:B120"/>
    <mergeCell ref="C118:C120"/>
    <mergeCell ref="A148:A152"/>
    <mergeCell ref="B148:B152"/>
    <mergeCell ref="C148:C152"/>
    <mergeCell ref="A123:A132"/>
    <mergeCell ref="B123:B132"/>
    <mergeCell ref="C123:C132"/>
    <mergeCell ref="A133:A134"/>
    <mergeCell ref="A109:N109"/>
    <mergeCell ref="A112:A115"/>
    <mergeCell ref="B112:B115"/>
    <mergeCell ref="C112:C115"/>
    <mergeCell ref="A116:A117"/>
    <mergeCell ref="B116:B117"/>
    <mergeCell ref="C116:C117"/>
    <mergeCell ref="A90:A97"/>
    <mergeCell ref="B90:B97"/>
    <mergeCell ref="C90:C97"/>
    <mergeCell ref="A100:A101"/>
    <mergeCell ref="B100:B101"/>
    <mergeCell ref="C100:C101"/>
    <mergeCell ref="A82:A84"/>
    <mergeCell ref="B82:B84"/>
    <mergeCell ref="C82:C84"/>
    <mergeCell ref="A85:A87"/>
    <mergeCell ref="B85:B87"/>
    <mergeCell ref="C85:C87"/>
    <mergeCell ref="B57:B58"/>
    <mergeCell ref="C57:C58"/>
    <mergeCell ref="A59:A60"/>
    <mergeCell ref="B59:B60"/>
    <mergeCell ref="C59:C60"/>
    <mergeCell ref="A75:N75"/>
    <mergeCell ref="A42:A44"/>
    <mergeCell ref="B42:B44"/>
    <mergeCell ref="C42:C44"/>
    <mergeCell ref="A78:A81"/>
    <mergeCell ref="B78:B81"/>
    <mergeCell ref="C78:C81"/>
    <mergeCell ref="A47:A54"/>
    <mergeCell ref="B47:B54"/>
    <mergeCell ref="C47:C54"/>
    <mergeCell ref="A57:A58"/>
    <mergeCell ref="A2:N2"/>
    <mergeCell ref="A5:A8"/>
    <mergeCell ref="B5:B8"/>
    <mergeCell ref="C5:C8"/>
    <mergeCell ref="A39:A41"/>
    <mergeCell ref="B39:B41"/>
    <mergeCell ref="C39:C41"/>
    <mergeCell ref="A9:A10"/>
    <mergeCell ref="B9:B10"/>
    <mergeCell ref="C9:C10"/>
    <mergeCell ref="A32:N32"/>
    <mergeCell ref="A11:A12"/>
    <mergeCell ref="B11:B12"/>
    <mergeCell ref="C11:C12"/>
    <mergeCell ref="A15:A21"/>
    <mergeCell ref="B15:B21"/>
    <mergeCell ref="C15:C21"/>
    <mergeCell ref="A35:A38"/>
    <mergeCell ref="B35:B38"/>
    <mergeCell ref="C35:C38"/>
    <mergeCell ref="A23:A24"/>
    <mergeCell ref="B23:B24"/>
    <mergeCell ref="C23:C24"/>
  </mergeCells>
  <phoneticPr fontId="4" type="noConversion"/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ОВЗ 5-11кл 1 неделя</vt:lpstr>
      <vt:lpstr>ОВЗ 5-11кл 2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Win7</cp:lastModifiedBy>
  <cp:lastPrinted>2022-11-18T20:57:27Z</cp:lastPrinted>
  <dcterms:created xsi:type="dcterms:W3CDTF">2020-12-01T13:53:22Z</dcterms:created>
  <dcterms:modified xsi:type="dcterms:W3CDTF">2022-11-18T23:02:30Z</dcterms:modified>
</cp:coreProperties>
</file>