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9495" windowHeight="4965" activeTab="1"/>
  </bookViews>
  <sheets>
    <sheet name="Лист2" sheetId="2" r:id="rId1"/>
    <sheet name="Лист1" sheetId="1" r:id="rId2"/>
  </sheets>
  <calcPr calcId="125725"/>
</workbook>
</file>

<file path=xl/calcChain.xml><?xml version="1.0" encoding="utf-8"?>
<calcChain xmlns="http://schemas.openxmlformats.org/spreadsheetml/2006/main">
  <c r="T18" i="1"/>
  <c r="Y18" s="1"/>
  <c r="Z18" s="1"/>
  <c r="T14"/>
  <c r="Y14" s="1"/>
  <c r="Z14" s="1"/>
  <c r="T27"/>
  <c r="Y27" s="1"/>
  <c r="Z27" s="1"/>
  <c r="T31"/>
  <c r="Y31" s="1"/>
  <c r="Z31" s="1"/>
  <c r="T20"/>
  <c r="Y20" s="1"/>
  <c r="Z20" s="1"/>
  <c r="T19"/>
  <c r="Y19" s="1"/>
  <c r="Z19" s="1"/>
  <c r="T11"/>
  <c r="Y11" s="1"/>
  <c r="Z11" s="1"/>
  <c r="T17"/>
  <c r="Y17" s="1"/>
  <c r="Z17" s="1"/>
  <c r="T48"/>
  <c r="Y48"/>
  <c r="Z48" s="1"/>
  <c r="T29"/>
  <c r="Y29" s="1"/>
  <c r="Z29" s="1"/>
  <c r="T30"/>
  <c r="Y30" s="1"/>
  <c r="Z30" s="1"/>
  <c r="T12"/>
  <c r="Y12" s="1"/>
  <c r="Z12" s="1"/>
  <c r="T13"/>
  <c r="Y13" s="1"/>
  <c r="Z13" s="1"/>
  <c r="T15"/>
  <c r="Y15" s="1"/>
  <c r="Z15" s="1"/>
  <c r="T16"/>
  <c r="Y16" s="1"/>
  <c r="Z16" s="1"/>
  <c r="T22"/>
  <c r="Y22" s="1"/>
  <c r="Z22" s="1"/>
  <c r="T23"/>
  <c r="Y23" s="1"/>
  <c r="Z23" s="1"/>
  <c r="T24"/>
  <c r="Y24" s="1"/>
  <c r="Z24" s="1"/>
  <c r="T25"/>
  <c r="Y25" s="1"/>
  <c r="Z25" s="1"/>
  <c r="T26"/>
  <c r="Y26" s="1"/>
  <c r="Z26" s="1"/>
  <c r="T28"/>
  <c r="Y28" s="1"/>
  <c r="Z28" s="1"/>
  <c r="T34"/>
  <c r="Y34"/>
  <c r="Z34" s="1"/>
  <c r="T35"/>
  <c r="Y35"/>
  <c r="Z35" s="1"/>
  <c r="Z50"/>
  <c r="Z51"/>
  <c r="Z60"/>
  <c r="Z52"/>
  <c r="Z53"/>
  <c r="Z54"/>
  <c r="Z55"/>
  <c r="Z56"/>
  <c r="Z57" l="1"/>
  <c r="Z49"/>
  <c r="Z58" s="1"/>
  <c r="Z61"/>
  <c r="L17" i="2" s="1"/>
  <c r="Z39" i="1"/>
  <c r="J17" i="2" l="1"/>
  <c r="B17" s="1"/>
</calcChain>
</file>

<file path=xl/sharedStrings.xml><?xml version="1.0" encoding="utf-8"?>
<sst xmlns="http://schemas.openxmlformats.org/spreadsheetml/2006/main" count="82" uniqueCount="64">
  <si>
    <t>КОДЫ</t>
  </si>
  <si>
    <t>Утверждаю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</si>
  <si>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</si>
  <si>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</si>
  <si>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</si>
  <si>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</si>
  <si>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</si>
  <si>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Директор ____________ М.Б.Шомахова</t>
  </si>
  <si>
    <t>кг</t>
  </si>
  <si>
    <t>Расход продуктов питания на одного ребенка</t>
  </si>
  <si>
    <t>шт</t>
  </si>
  <si>
    <t>Цена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</si>
  <si>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</si>
  <si>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</si>
  <si>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</si>
  <si>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</si>
  <si>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</si>
  <si>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</si>
  <si>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</si>
  <si>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</si>
  <si>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</si>
  <si>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</si>
  <si>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</si>
  <si>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Общий расход в руб.</t>
  </si>
  <si>
    <t>ИТОГО</t>
  </si>
  <si>
    <t>Главный бухгалтер  ______________    Сабанова А.А.</t>
  </si>
  <si>
    <t>Медсестра  ______________     Гяургиева А.К.</t>
  </si>
  <si>
    <t xml:space="preserve"> Меню-требование на выдачу продуктов питания  N ___</t>
  </si>
  <si>
    <t>хлеб</t>
  </si>
  <si>
    <t>Ашхотова М.З.</t>
  </si>
  <si>
    <t>Шадова З.А.</t>
  </si>
  <si>
    <t>лук</t>
  </si>
  <si>
    <t>морковь</t>
  </si>
  <si>
    <t>Кангашуева М.Ш.</t>
  </si>
  <si>
    <t>сахар</t>
  </si>
  <si>
    <t>л</t>
  </si>
  <si>
    <t>томат</t>
  </si>
  <si>
    <t>соль иодир</t>
  </si>
  <si>
    <t>МКОУ СОШ СП Красноармейское</t>
  </si>
  <si>
    <t>Дошкольные группы</t>
  </si>
  <si>
    <t xml:space="preserve">Журнал </t>
  </si>
  <si>
    <t>посещаемости</t>
  </si>
  <si>
    <t>старшей группы</t>
  </si>
  <si>
    <t>2021-2022 учебный год</t>
  </si>
  <si>
    <t xml:space="preserve">                                            Воспитатели: Алагирова Д.А</t>
  </si>
  <si>
    <t xml:space="preserve">                                                                     Гукепшева М.М</t>
  </si>
  <si>
    <t xml:space="preserve">соль </t>
  </si>
  <si>
    <t>Повар            ______________     Гукепшева З.А.</t>
  </si>
  <si>
    <t>Гукепшева З.А.</t>
  </si>
  <si>
    <t>Материально ответственное лицо Гукепшева З.А.</t>
  </si>
  <si>
    <t>мясо говяжье</t>
  </si>
  <si>
    <t>раст. масло</t>
  </si>
  <si>
    <t>N 3</t>
  </si>
  <si>
    <r>
      <t xml:space="preserve">Учреждение   </t>
    </r>
    <r>
      <rPr>
        <b/>
        <sz val="12"/>
        <rFont val="Times New Roman"/>
        <family val="1"/>
        <charset val="204"/>
      </rPr>
      <t xml:space="preserve"> МКОУ "СОШ сп Красноармейское"</t>
    </r>
  </si>
  <si>
    <t>овощи тушеные</t>
  </si>
  <si>
    <t>болгар. перец</t>
  </si>
  <si>
    <t>баклажаны</t>
  </si>
  <si>
    <t>кабачки</t>
  </si>
  <si>
    <t>плов из говядины</t>
  </si>
  <si>
    <t>чай с сахаром</t>
  </si>
  <si>
    <t>печенье</t>
  </si>
  <si>
    <t>крупа рисовая</t>
  </si>
  <si>
    <t>чай</t>
  </si>
  <si>
    <t>на "_07__"сентября 2021___г.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</si>
</sst>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  <numFmt numFmtId="169" formatCode="0E+00"/>
  </numFmts>
  <fonts count="17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2"/>
      <name val="Arial Black"/>
      <family val="2"/>
      <charset val="204"/>
    </font>
    <font>
      <b/>
      <i/>
      <sz val="20"/>
      <name val="Arial Black"/>
      <family val="2"/>
      <charset val="204"/>
    </font>
    <font>
      <b/>
      <i/>
      <sz val="16"/>
      <name val="Arial Black"/>
      <family val="2"/>
      <charset val="204"/>
    </font>
    <font>
      <b/>
      <i/>
      <sz val="12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67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 wrapText="1"/>
    </xf>
    <xf numFmtId="1" fontId="8" fillId="0" borderId="2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/>
    <xf numFmtId="0" fontId="8" fillId="0" borderId="2" xfId="0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/>
    </xf>
    <xf numFmtId="167" fontId="8" fillId="0" borderId="2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 applyAlignment="1">
      <alignment vertical="center"/>
    </xf>
    <xf numFmtId="0" fontId="7" fillId="3" borderId="2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6" fontId="7" fillId="0" borderId="2" xfId="3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168" fontId="7" fillId="3" borderId="2" xfId="0" applyNumberFormat="1" applyFont="1" applyFill="1" applyBorder="1" applyAlignment="1">
      <alignment horizontal="center"/>
    </xf>
    <xf numFmtId="0" fontId="7" fillId="0" borderId="3" xfId="0" applyFont="1" applyBorder="1" applyAlignment="1"/>
    <xf numFmtId="0" fontId="11" fillId="0" borderId="2" xfId="1" applyFont="1" applyBorder="1" applyAlignment="1">
      <alignment horizontal="left" wrapText="1"/>
    </xf>
    <xf numFmtId="0" fontId="11" fillId="0" borderId="2" xfId="1" applyFont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2" fontId="11" fillId="0" borderId="2" xfId="1" applyNumberFormat="1" applyFont="1" applyBorder="1" applyAlignment="1">
      <alignment horizontal="center"/>
    </xf>
    <xf numFmtId="2" fontId="11" fillId="2" borderId="2" xfId="1" applyNumberFormat="1" applyFont="1" applyFill="1" applyBorder="1" applyAlignment="1">
      <alignment horizontal="center"/>
    </xf>
    <xf numFmtId="165" fontId="11" fillId="2" borderId="2" xfId="1" applyNumberFormat="1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2" xfId="1" applyFont="1" applyBorder="1"/>
    <xf numFmtId="165" fontId="11" fillId="0" borderId="2" xfId="1" applyNumberFormat="1" applyFont="1" applyBorder="1" applyAlignment="1">
      <alignment horizontal="center"/>
    </xf>
    <xf numFmtId="166" fontId="11" fillId="0" borderId="2" xfId="3" applyNumberFormat="1" applyFont="1" applyBorder="1" applyAlignment="1">
      <alignment horizontal="center"/>
    </xf>
    <xf numFmtId="1" fontId="11" fillId="0" borderId="2" xfId="1" applyNumberFormat="1" applyFont="1" applyBorder="1" applyAlignment="1">
      <alignment horizontal="center" wrapText="1"/>
    </xf>
    <xf numFmtId="1" fontId="11" fillId="0" borderId="6" xfId="1" applyNumberFormat="1" applyFont="1" applyBorder="1" applyAlignment="1">
      <alignment horizontal="center"/>
    </xf>
    <xf numFmtId="1" fontId="11" fillId="0" borderId="7" xfId="1" applyNumberFormat="1" applyFont="1" applyBorder="1" applyAlignment="1">
      <alignment horizontal="center"/>
    </xf>
    <xf numFmtId="2" fontId="11" fillId="2" borderId="2" xfId="2" applyNumberFormat="1" applyFont="1" applyFill="1" applyBorder="1" applyAlignment="1">
      <alignment horizontal="center"/>
    </xf>
    <xf numFmtId="168" fontId="12" fillId="2" borderId="2" xfId="1" applyNumberFormat="1" applyFont="1" applyFill="1" applyBorder="1" applyAlignment="1">
      <alignment horizontal="center"/>
    </xf>
    <xf numFmtId="167" fontId="2" fillId="0" borderId="0" xfId="0" applyNumberFormat="1" applyFont="1"/>
    <xf numFmtId="2" fontId="7" fillId="3" borderId="2" xfId="0" applyNumberFormat="1" applyFont="1" applyFill="1" applyBorder="1" applyAlignment="1">
      <alignment horizontal="center"/>
    </xf>
    <xf numFmtId="165" fontId="11" fillId="0" borderId="2" xfId="1" applyNumberFormat="1" applyFont="1" applyBorder="1" applyAlignment="1">
      <alignment horizontal="center" wrapText="1"/>
    </xf>
    <xf numFmtId="169" fontId="7" fillId="3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3" fillId="0" borderId="12" xfId="0" applyFont="1" applyBorder="1" applyAlignment="1">
      <alignment horizontal="right" vertical="top" wrapText="1"/>
    </xf>
    <xf numFmtId="0" fontId="13" fillId="0" borderId="12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11" fillId="0" borderId="0" xfId="1" applyFont="1" applyBorder="1" applyAlignment="1">
      <alignment horizontal="center"/>
    </xf>
    <xf numFmtId="165" fontId="12" fillId="2" borderId="2" xfId="1" applyNumberFormat="1" applyFont="1" applyFill="1" applyBorder="1" applyAlignment="1">
      <alignment horizontal="center"/>
    </xf>
    <xf numFmtId="0" fontId="11" fillId="2" borderId="6" xfId="3" applyNumberFormat="1" applyFont="1" applyFill="1" applyBorder="1" applyAlignment="1">
      <alignment horizontal="center"/>
    </xf>
    <xf numFmtId="2" fontId="11" fillId="0" borderId="2" xfId="1" applyNumberFormat="1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8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1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0" fontId="5" fillId="0" borderId="3" xfId="0" applyFont="1" applyBorder="1" applyAlignment="1"/>
    <xf numFmtId="0" fontId="5" fillId="0" borderId="8" xfId="0" applyFont="1" applyBorder="1" applyAlignment="1"/>
    <xf numFmtId="0" fontId="5" fillId="0" borderId="4" xfId="0" applyFont="1" applyBorder="1" applyAlignment="1"/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5" fillId="0" borderId="23" xfId="0" applyFont="1" applyBorder="1" applyAlignment="1">
      <alignment wrapText="1"/>
    </xf>
    <xf numFmtId="2" fontId="5" fillId="0" borderId="15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67" fontId="5" fillId="0" borderId="14" xfId="0" applyNumberFormat="1" applyFont="1" applyBorder="1" applyAlignment="1">
      <alignment horizontal="center"/>
    </xf>
    <xf numFmtId="167" fontId="5" fillId="0" borderId="15" xfId="0" applyNumberFormat="1" applyFont="1" applyBorder="1" applyAlignment="1">
      <alignment horizontal="center"/>
    </xf>
    <xf numFmtId="167" fontId="5" fillId="0" borderId="16" xfId="0" applyNumberFormat="1" applyFont="1" applyBorder="1" applyAlignment="1">
      <alignment horizontal="center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Border="1" applyAlignment="1"/>
    <xf numFmtId="0" fontId="0" fillId="0" borderId="0" xfId="0" applyBorder="1" applyAlignment="1"/>
    <xf numFmtId="2" fontId="11" fillId="0" borderId="3" xfId="1" applyNumberFormat="1" applyFont="1" applyBorder="1" applyAlignment="1">
      <alignment horizontal="center" wrapText="1"/>
    </xf>
    <xf numFmtId="2" fontId="11" fillId="0" borderId="4" xfId="1" applyNumberFormat="1" applyFont="1" applyBorder="1" applyAlignment="1">
      <alignment horizont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11" fillId="0" borderId="3" xfId="1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2" fontId="7" fillId="0" borderId="3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11" fillId="0" borderId="3" xfId="1" applyNumberFormat="1" applyFont="1" applyBorder="1" applyAlignment="1">
      <alignment horizontal="center" vertical="center" wrapText="1"/>
    </xf>
    <xf numFmtId="1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11" fillId="0" borderId="3" xfId="1" applyNumberFormat="1" applyFont="1" applyBorder="1" applyAlignment="1">
      <alignment horizontal="center" wrapText="1"/>
    </xf>
    <xf numFmtId="1" fontId="11" fillId="0" borderId="4" xfId="1" applyNumberFormat="1" applyFont="1" applyBorder="1" applyAlignment="1">
      <alignment horizontal="center" wrapText="1"/>
    </xf>
    <xf numFmtId="165" fontId="10" fillId="0" borderId="3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7" xfId="1" applyFont="1" applyBorder="1" applyAlignment="1">
      <alignment horizontal="center" wrapText="1"/>
    </xf>
    <xf numFmtId="0" fontId="11" fillId="0" borderId="9" xfId="1" applyFont="1" applyBorder="1" applyAlignment="1">
      <alignment horizontal="center" wrapText="1"/>
    </xf>
    <xf numFmtId="0" fontId="11" fillId="0" borderId="1" xfId="1" applyFont="1" applyBorder="1" applyAlignment="1">
      <alignment horizontal="center" wrapText="1"/>
    </xf>
    <xf numFmtId="0" fontId="4" fillId="0" borderId="7" xfId="1" applyBorder="1" applyAlignment="1">
      <alignment horizontal="center"/>
    </xf>
    <xf numFmtId="0" fontId="4" fillId="0" borderId="9" xfId="1" applyBorder="1" applyAlignment="1">
      <alignment horizontal="center"/>
    </xf>
    <xf numFmtId="0" fontId="4" fillId="0" borderId="1" xfId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11" fillId="0" borderId="6" xfId="1" applyFont="1" applyBorder="1" applyAlignment="1">
      <alignment horizontal="center" wrapText="1"/>
    </xf>
    <xf numFmtId="0" fontId="11" fillId="0" borderId="18" xfId="1" applyFont="1" applyBorder="1" applyAlignment="1">
      <alignment horizontal="center" wrapText="1"/>
    </xf>
    <xf numFmtId="0" fontId="11" fillId="0" borderId="5" xfId="1" applyFont="1" applyBorder="1" applyAlignment="1">
      <alignment horizontal="center" wrapText="1"/>
    </xf>
    <xf numFmtId="0" fontId="11" fillId="0" borderId="19" xfId="1" applyFont="1" applyBorder="1" applyAlignment="1">
      <alignment horizontal="center" wrapText="1"/>
    </xf>
    <xf numFmtId="0" fontId="11" fillId="0" borderId="20" xfId="1" applyFont="1" applyBorder="1" applyAlignment="1">
      <alignment horizontal="center" wrapText="1"/>
    </xf>
    <xf numFmtId="0" fontId="0" fillId="0" borderId="11" xfId="0" applyBorder="1"/>
    <xf numFmtId="0" fontId="0" fillId="0" borderId="6" xfId="0" applyBorder="1"/>
    <xf numFmtId="0" fontId="0" fillId="0" borderId="19" xfId="0" applyBorder="1"/>
    <xf numFmtId="0" fontId="0" fillId="0" borderId="10" xfId="0" applyBorder="1"/>
    <xf numFmtId="0" fontId="0" fillId="0" borderId="20" xfId="0" applyBorder="1"/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11" fillId="2" borderId="7" xfId="1" applyFont="1" applyFill="1" applyBorder="1" applyAlignment="1">
      <alignment horizontal="center" wrapText="1"/>
    </xf>
    <xf numFmtId="0" fontId="11" fillId="2" borderId="9" xfId="1" applyFont="1" applyFill="1" applyBorder="1" applyAlignment="1">
      <alignment horizontal="center" wrapText="1"/>
    </xf>
    <xf numFmtId="0" fontId="11" fillId="2" borderId="1" xfId="1" applyFont="1" applyFill="1" applyBorder="1" applyAlignment="1">
      <alignment horizontal="center" wrapText="1"/>
    </xf>
    <xf numFmtId="0" fontId="9" fillId="0" borderId="17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8" fontId="7" fillId="0" borderId="3" xfId="0" applyNumberFormat="1" applyFont="1" applyBorder="1" applyAlignment="1">
      <alignment horizontal="center"/>
    </xf>
    <xf numFmtId="168" fontId="7" fillId="0" borderId="8" xfId="0" applyNumberFormat="1" applyFont="1" applyBorder="1" applyAlignment="1">
      <alignment horizontal="center"/>
    </xf>
    <xf numFmtId="168" fontId="7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wrapText="1"/>
    </xf>
    <xf numFmtId="165" fontId="12" fillId="0" borderId="3" xfId="1" applyNumberFormat="1" applyFont="1" applyBorder="1" applyAlignment="1">
      <alignment horizontal="center" vertical="center" wrapText="1"/>
    </xf>
    <xf numFmtId="165" fontId="12" fillId="0" borderId="4" xfId="1" applyNumberFormat="1" applyFont="1" applyBorder="1" applyAlignment="1">
      <alignment horizontal="center" vertical="center" wrapText="1"/>
    </xf>
    <xf numFmtId="167" fontId="11" fillId="2" borderId="2" xfId="1" applyNumberFormat="1" applyFont="1" applyFill="1" applyBorder="1" applyAlignment="1">
      <alignment horizontal="center"/>
    </xf>
  </cellXfs>
  <cellStyles count="4">
    <cellStyle name="Обычный" xfId="0" builtinId="0"/>
    <cellStyle name="Обычный_Лист1" xfId="1"/>
    <cellStyle name="Процентный" xfId="2" builtinId="5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B9" sqref="B9"/>
    </sheetView>
  </sheetViews>
  <sheetFormatPr defaultRowHeight="12.75"/>
  <cols>
    <col min="1" max="1" width="11.7109375" customWidth="1"/>
    <col min="3" max="3" width="7.28515625" customWidth="1"/>
    <col min="6" max="6" width="6.85546875" customWidth="1"/>
    <col min="9" max="9" width="7.85546875" customWidth="1"/>
    <col min="11" max="11" width="10" customWidth="1"/>
  </cols>
  <sheetData>
    <row r="1" spans="1:15" ht="15.75">
      <c r="A1" s="6" t="s">
        <v>1</v>
      </c>
      <c r="B1" s="7"/>
      <c r="C1" s="7"/>
      <c r="D1" s="8"/>
      <c r="E1" s="9"/>
      <c r="F1" s="7"/>
      <c r="G1" s="7"/>
      <c r="H1" s="7"/>
      <c r="I1" s="7"/>
      <c r="J1" s="7"/>
      <c r="K1" s="7"/>
      <c r="L1" s="7"/>
      <c r="M1" s="7"/>
      <c r="N1" s="7"/>
      <c r="O1" s="2"/>
    </row>
    <row r="2" spans="1:15" ht="24" customHeight="1">
      <c r="A2" s="7" t="s">
        <v>7</v>
      </c>
      <c r="B2" s="7"/>
      <c r="C2" s="7" t="s">
        <v>33</v>
      </c>
      <c r="D2" s="7"/>
      <c r="E2" s="7"/>
      <c r="F2" s="7"/>
      <c r="G2" s="136"/>
      <c r="H2" s="137"/>
      <c r="I2" s="137"/>
      <c r="J2" s="8"/>
      <c r="K2" s="8"/>
      <c r="L2" s="2" t="s">
        <v>22</v>
      </c>
      <c r="M2" s="2"/>
      <c r="N2" s="12" t="s">
        <v>0</v>
      </c>
      <c r="O2" s="13"/>
    </row>
    <row r="3" spans="1:15" ht="15.75">
      <c r="A3" s="8"/>
      <c r="B3" s="7"/>
      <c r="C3" s="7"/>
      <c r="D3" s="7"/>
      <c r="E3" s="6"/>
      <c r="F3" s="8"/>
      <c r="G3" s="8"/>
      <c r="H3" s="7"/>
      <c r="I3" s="8"/>
      <c r="J3" s="7"/>
      <c r="K3" s="8"/>
      <c r="L3" s="8"/>
      <c r="M3" s="8"/>
      <c r="N3" s="12">
        <v>504201</v>
      </c>
      <c r="O3" s="13"/>
    </row>
    <row r="4" spans="1:15" ht="15.75">
      <c r="A4" s="8"/>
      <c r="B4" s="8"/>
      <c r="C4" s="8"/>
      <c r="D4" s="8"/>
      <c r="E4" s="9" t="s">
        <v>27</v>
      </c>
      <c r="F4" s="7"/>
      <c r="G4" s="7"/>
      <c r="H4" s="7"/>
      <c r="I4" s="7"/>
      <c r="J4" s="7"/>
      <c r="K4" s="7" t="s">
        <v>52</v>
      </c>
      <c r="L4" s="8"/>
      <c r="M4" s="8"/>
      <c r="N4" s="8">
        <v>92310</v>
      </c>
      <c r="O4" s="2"/>
    </row>
    <row r="5" spans="1:15" ht="15.75">
      <c r="A5" s="8"/>
      <c r="B5" s="8"/>
      <c r="C5" s="8"/>
      <c r="D5" s="8"/>
      <c r="E5" s="138" t="s">
        <v>63</v>
      </c>
      <c r="F5" s="139"/>
      <c r="G5" s="139"/>
      <c r="H5" s="139"/>
      <c r="I5" s="139"/>
      <c r="J5" s="139"/>
      <c r="K5" s="139"/>
      <c r="L5" s="137"/>
      <c r="M5" s="8"/>
      <c r="N5" s="8"/>
      <c r="O5" s="2"/>
    </row>
    <row r="8" spans="1:15" ht="15.75">
      <c r="E8" s="138" t="s">
        <v>53</v>
      </c>
      <c r="F8" s="139"/>
      <c r="G8" s="139"/>
      <c r="H8" s="139"/>
      <c r="I8" s="139"/>
      <c r="J8" s="139"/>
      <c r="K8" s="139"/>
      <c r="L8" s="137"/>
    </row>
    <row r="11" spans="1:15" ht="15.75">
      <c r="E11" s="136" t="s">
        <v>49</v>
      </c>
      <c r="F11" s="136"/>
      <c r="G11" s="136"/>
      <c r="H11" s="136"/>
      <c r="I11" s="136"/>
      <c r="J11" s="136"/>
      <c r="K11" s="136"/>
      <c r="L11" s="136"/>
    </row>
    <row r="14" spans="1:15">
      <c r="A14" s="105" t="s">
        <v>13</v>
      </c>
      <c r="B14" s="106"/>
      <c r="C14" s="107"/>
      <c r="D14" s="105" t="s">
        <v>14</v>
      </c>
      <c r="E14" s="106"/>
      <c r="F14" s="107"/>
      <c r="G14" s="105" t="s">
        <v>12</v>
      </c>
      <c r="H14" s="106"/>
      <c r="I14" s="107"/>
      <c r="J14" s="105" t="s">
        <v>18</v>
      </c>
      <c r="K14" s="107"/>
      <c r="L14" s="105" t="s">
        <v>17</v>
      </c>
      <c r="M14" s="126"/>
      <c r="N14" s="127"/>
    </row>
    <row r="15" spans="1:15" ht="16.5" customHeight="1">
      <c r="A15" s="116"/>
      <c r="B15" s="125"/>
      <c r="C15" s="117"/>
      <c r="D15" s="108"/>
      <c r="E15" s="109"/>
      <c r="F15" s="110"/>
      <c r="G15" s="108"/>
      <c r="H15" s="109"/>
      <c r="I15" s="110"/>
      <c r="J15" s="114"/>
      <c r="K15" s="115"/>
      <c r="L15" s="108"/>
      <c r="M15" s="109"/>
      <c r="N15" s="110"/>
    </row>
    <row r="16" spans="1:15" ht="51.75" customHeight="1" thickBot="1">
      <c r="A16" s="10" t="s">
        <v>15</v>
      </c>
      <c r="B16" s="116" t="s">
        <v>16</v>
      </c>
      <c r="C16" s="117"/>
      <c r="D16" s="111"/>
      <c r="E16" s="112"/>
      <c r="F16" s="113"/>
      <c r="G16" s="111"/>
      <c r="H16" s="112"/>
      <c r="I16" s="113"/>
      <c r="J16" s="116"/>
      <c r="K16" s="117"/>
      <c r="L16" s="128"/>
      <c r="M16" s="129"/>
      <c r="N16" s="130"/>
    </row>
    <row r="17" spans="1:14" ht="16.5" thickBot="1">
      <c r="A17" s="11"/>
      <c r="B17" s="118">
        <f xml:space="preserve"> A17*J17</f>
        <v>0</v>
      </c>
      <c r="C17" s="119"/>
      <c r="D17" s="118">
        <v>62.68</v>
      </c>
      <c r="E17" s="120"/>
      <c r="F17" s="119"/>
      <c r="G17" s="121">
        <v>128</v>
      </c>
      <c r="H17" s="103"/>
      <c r="I17" s="104"/>
      <c r="J17" s="131">
        <f>L17/G17</f>
        <v>61.576999999999977</v>
      </c>
      <c r="K17" s="132"/>
      <c r="L17" s="133">
        <f>Лист1!Z61</f>
        <v>7881.855999999997</v>
      </c>
      <c r="M17" s="134"/>
      <c r="N17" s="135"/>
    </row>
    <row r="18" spans="1:14" ht="15.75">
      <c r="A18" s="7"/>
      <c r="B18" s="7"/>
      <c r="C18" s="7"/>
      <c r="D18" s="7"/>
      <c r="E18" s="7"/>
      <c r="F18" s="7"/>
      <c r="G18" s="122" t="s">
        <v>4</v>
      </c>
      <c r="H18" s="123"/>
      <c r="I18" s="124"/>
      <c r="J18" s="103"/>
      <c r="K18" s="104"/>
      <c r="L18" s="102"/>
      <c r="M18" s="103"/>
      <c r="N18" s="104"/>
    </row>
  </sheetData>
  <mergeCells count="18">
    <mergeCell ref="G2:I2"/>
    <mergeCell ref="E5:L5"/>
    <mergeCell ref="E8:L8"/>
    <mergeCell ref="E11:L11"/>
    <mergeCell ref="D14:F16"/>
    <mergeCell ref="L18:N18"/>
    <mergeCell ref="G14:I16"/>
    <mergeCell ref="J14:K16"/>
    <mergeCell ref="B17:C17"/>
    <mergeCell ref="D17:F17"/>
    <mergeCell ref="G17:I17"/>
    <mergeCell ref="G18:I18"/>
    <mergeCell ref="J18:K18"/>
    <mergeCell ref="B16:C16"/>
    <mergeCell ref="A14:C15"/>
    <mergeCell ref="L14:N16"/>
    <mergeCell ref="J17:K17"/>
    <mergeCell ref="L17:N17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68"/>
  <sheetViews>
    <sheetView showGridLines="0" tabSelected="1" zoomScale="87" zoomScaleNormal="87" workbookViewId="0">
      <selection activeCell="AE33" sqref="AE33"/>
    </sheetView>
  </sheetViews>
  <sheetFormatPr defaultRowHeight="12.75"/>
  <cols>
    <col min="1" max="1" width="17.42578125" customWidth="1"/>
    <col min="2" max="2" width="5.5703125" customWidth="1"/>
    <col min="3" max="3" width="5.85546875" customWidth="1"/>
    <col min="4" max="4" width="6.140625" customWidth="1"/>
    <col min="5" max="5" width="4.85546875" customWidth="1"/>
    <col min="6" max="6" width="1.140625" customWidth="1"/>
    <col min="7" max="7" width="2.85546875" customWidth="1"/>
    <col min="8" max="8" width="3.7109375" customWidth="1"/>
    <col min="9" max="9" width="6.28515625" customWidth="1"/>
    <col min="10" max="10" width="7.28515625" customWidth="1"/>
    <col min="11" max="11" width="7" customWidth="1"/>
    <col min="12" max="12" width="7.140625" customWidth="1"/>
    <col min="13" max="13" width="6.85546875" customWidth="1"/>
    <col min="14" max="14" width="6.5703125" customWidth="1"/>
    <col min="15" max="15" width="5.140625" customWidth="1"/>
    <col min="16" max="16" width="6.5703125" customWidth="1"/>
    <col min="17" max="17" width="6" customWidth="1"/>
    <col min="18" max="19" width="5.7109375" customWidth="1"/>
    <col min="20" max="20" width="7.5703125" customWidth="1"/>
    <col min="21" max="21" width="2" hidden="1" customWidth="1"/>
    <col min="22" max="22" width="1.5703125" hidden="1" customWidth="1"/>
    <col min="23" max="23" width="2.7109375" hidden="1" customWidth="1"/>
    <col min="24" max="24" width="1" hidden="1" customWidth="1"/>
    <col min="25" max="25" width="7.28515625" customWidth="1"/>
    <col min="26" max="26" width="8.28515625" customWidth="1"/>
    <col min="27" max="27" width="0.5703125" customWidth="1"/>
    <col min="28" max="28" width="12.85546875" customWidth="1"/>
    <col min="29" max="29" width="5" hidden="1" customWidth="1"/>
    <col min="30" max="30" width="2.28515625" customWidth="1"/>
    <col min="33" max="33" width="18" customWidth="1"/>
    <col min="34" max="34" width="0.140625" customWidth="1"/>
  </cols>
  <sheetData>
    <row r="1" spans="1:31" ht="1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2"/>
      <c r="U1" s="2"/>
      <c r="V1" s="2"/>
      <c r="W1" s="2"/>
      <c r="X1" s="2"/>
      <c r="Y1" s="2"/>
      <c r="Z1" s="2"/>
      <c r="AA1" s="1"/>
      <c r="AB1" s="1"/>
    </row>
    <row r="2" spans="1:31" ht="14.25" customHeight="1">
      <c r="A2" s="197" t="s">
        <v>6</v>
      </c>
      <c r="B2" s="198"/>
      <c r="C2" s="186" t="s">
        <v>20</v>
      </c>
      <c r="D2" s="210" t="s">
        <v>5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169" t="s">
        <v>9</v>
      </c>
      <c r="U2" s="170"/>
      <c r="V2" s="170"/>
      <c r="W2" s="171"/>
      <c r="X2" s="15"/>
      <c r="Y2" s="222"/>
      <c r="Z2" s="222" t="s">
        <v>23</v>
      </c>
      <c r="AA2" s="1"/>
      <c r="AB2" s="1"/>
    </row>
    <row r="3" spans="1:31" ht="12" customHeight="1">
      <c r="A3" s="186" t="s">
        <v>21</v>
      </c>
      <c r="B3" s="186" t="s">
        <v>11</v>
      </c>
      <c r="C3" s="187"/>
      <c r="D3" s="169" t="s">
        <v>19</v>
      </c>
      <c r="E3" s="205"/>
      <c r="F3" s="205"/>
      <c r="G3" s="205"/>
      <c r="H3" s="205"/>
      <c r="I3" s="205"/>
      <c r="J3" s="206"/>
      <c r="K3" s="215"/>
      <c r="L3" s="205"/>
      <c r="M3" s="205"/>
      <c r="N3" s="205"/>
      <c r="O3" s="205"/>
      <c r="P3" s="206"/>
      <c r="Q3" s="215"/>
      <c r="R3" s="205"/>
      <c r="S3" s="206"/>
      <c r="T3" s="172"/>
      <c r="U3" s="173"/>
      <c r="V3" s="173"/>
      <c r="W3" s="174"/>
      <c r="X3" s="28"/>
      <c r="Y3" s="228"/>
      <c r="Z3" s="223"/>
      <c r="AA3" s="1"/>
      <c r="AB3" s="1"/>
    </row>
    <row r="4" spans="1:31" ht="3" customHeight="1">
      <c r="A4" s="187"/>
      <c r="B4" s="187"/>
      <c r="C4" s="187"/>
      <c r="D4" s="207"/>
      <c r="E4" s="208"/>
      <c r="F4" s="208"/>
      <c r="G4" s="208"/>
      <c r="H4" s="208"/>
      <c r="I4" s="208"/>
      <c r="J4" s="209"/>
      <c r="K4" s="207"/>
      <c r="L4" s="208"/>
      <c r="M4" s="208"/>
      <c r="N4" s="208"/>
      <c r="O4" s="208"/>
      <c r="P4" s="209"/>
      <c r="Q4" s="207"/>
      <c r="R4" s="208"/>
      <c r="S4" s="209"/>
      <c r="T4" s="172"/>
      <c r="U4" s="173"/>
      <c r="V4" s="173"/>
      <c r="W4" s="174"/>
      <c r="X4" s="28"/>
      <c r="Y4" s="228"/>
      <c r="Z4" s="223"/>
      <c r="AA4" s="1"/>
      <c r="AB4" s="1"/>
    </row>
    <row r="5" spans="1:31" ht="10.5" customHeight="1">
      <c r="A5" s="187"/>
      <c r="B5" s="187"/>
      <c r="C5" s="187"/>
      <c r="D5" s="212" t="s">
        <v>58</v>
      </c>
      <c r="E5" s="199" t="s">
        <v>54</v>
      </c>
      <c r="F5" s="200"/>
      <c r="G5" s="199" t="s">
        <v>28</v>
      </c>
      <c r="H5" s="200"/>
      <c r="I5" s="191" t="s">
        <v>59</v>
      </c>
      <c r="J5" s="191" t="s">
        <v>60</v>
      </c>
      <c r="K5" s="191"/>
      <c r="L5" s="191"/>
      <c r="M5" s="191"/>
      <c r="N5" s="191"/>
      <c r="O5" s="194"/>
      <c r="P5" s="191"/>
      <c r="Q5" s="191"/>
      <c r="R5" s="191"/>
      <c r="S5" s="191"/>
      <c r="T5" s="172"/>
      <c r="U5" s="173"/>
      <c r="V5" s="173"/>
      <c r="W5" s="174"/>
      <c r="X5" s="28"/>
      <c r="Y5" s="228"/>
      <c r="Z5" s="223"/>
      <c r="AA5" s="1"/>
      <c r="AB5" s="1"/>
    </row>
    <row r="6" spans="1:31" ht="10.5" customHeight="1">
      <c r="A6" s="187"/>
      <c r="B6" s="187"/>
      <c r="C6" s="187"/>
      <c r="D6" s="213"/>
      <c r="E6" s="201"/>
      <c r="F6" s="202"/>
      <c r="G6" s="201"/>
      <c r="H6" s="202"/>
      <c r="I6" s="192"/>
      <c r="J6" s="192"/>
      <c r="K6" s="192"/>
      <c r="L6" s="192"/>
      <c r="M6" s="192"/>
      <c r="N6" s="192"/>
      <c r="O6" s="195"/>
      <c r="P6" s="192"/>
      <c r="Q6" s="192"/>
      <c r="R6" s="192"/>
      <c r="S6" s="192"/>
      <c r="T6" s="172"/>
      <c r="U6" s="173"/>
      <c r="V6" s="173"/>
      <c r="W6" s="174"/>
      <c r="X6" s="28"/>
      <c r="Y6" s="228"/>
      <c r="Z6" s="223"/>
      <c r="AA6" s="1"/>
      <c r="AB6" s="1"/>
    </row>
    <row r="7" spans="1:31" ht="38.25" customHeight="1">
      <c r="A7" s="188"/>
      <c r="B7" s="188"/>
      <c r="C7" s="188"/>
      <c r="D7" s="214"/>
      <c r="E7" s="203"/>
      <c r="F7" s="204"/>
      <c r="G7" s="203"/>
      <c r="H7" s="204"/>
      <c r="I7" s="193"/>
      <c r="J7" s="193"/>
      <c r="K7" s="193"/>
      <c r="L7" s="193"/>
      <c r="M7" s="193"/>
      <c r="N7" s="193"/>
      <c r="O7" s="196"/>
      <c r="P7" s="193"/>
      <c r="Q7" s="193"/>
      <c r="R7" s="193"/>
      <c r="S7" s="193"/>
      <c r="T7" s="175"/>
      <c r="U7" s="176"/>
      <c r="V7" s="176"/>
      <c r="W7" s="177"/>
      <c r="X7" s="28"/>
      <c r="Y7" s="229"/>
      <c r="Z7" s="224"/>
      <c r="AA7" s="1"/>
      <c r="AB7" s="1"/>
    </row>
    <row r="8" spans="1:31" ht="12" customHeight="1">
      <c r="A8" s="32">
        <v>1</v>
      </c>
      <c r="B8" s="33">
        <v>2</v>
      </c>
      <c r="C8" s="33">
        <v>3</v>
      </c>
      <c r="D8" s="33">
        <v>4</v>
      </c>
      <c r="E8" s="161">
        <v>5</v>
      </c>
      <c r="F8" s="162"/>
      <c r="G8" s="189">
        <v>6</v>
      </c>
      <c r="H8" s="190"/>
      <c r="I8" s="33">
        <v>7</v>
      </c>
      <c r="J8" s="32">
        <v>8</v>
      </c>
      <c r="K8" s="33">
        <v>9</v>
      </c>
      <c r="L8" s="33">
        <v>10</v>
      </c>
      <c r="M8" s="33">
        <v>11</v>
      </c>
      <c r="N8" s="33">
        <v>12</v>
      </c>
      <c r="O8" s="33">
        <v>13</v>
      </c>
      <c r="P8" s="33">
        <v>14</v>
      </c>
      <c r="Q8" s="33">
        <v>15</v>
      </c>
      <c r="R8" s="33">
        <v>16</v>
      </c>
      <c r="S8" s="33">
        <v>17</v>
      </c>
      <c r="T8" s="189">
        <v>18</v>
      </c>
      <c r="U8" s="236"/>
      <c r="V8" s="236"/>
      <c r="W8" s="236"/>
      <c r="X8" s="190"/>
      <c r="Y8" s="31">
        <v>19</v>
      </c>
      <c r="Z8" s="31">
        <v>20</v>
      </c>
      <c r="AA8" s="1"/>
      <c r="AB8" s="1"/>
    </row>
    <row r="9" spans="1:31" s="23" customFormat="1" ht="14.25" customHeight="1">
      <c r="A9" s="54" t="s">
        <v>2</v>
      </c>
      <c r="B9" s="36"/>
      <c r="C9" s="36" t="s">
        <v>10</v>
      </c>
      <c r="D9" s="37">
        <v>128</v>
      </c>
      <c r="E9" s="163">
        <v>128</v>
      </c>
      <c r="F9" s="164"/>
      <c r="G9" s="178">
        <v>128</v>
      </c>
      <c r="H9" s="179"/>
      <c r="I9" s="38">
        <v>128</v>
      </c>
      <c r="J9" s="39">
        <v>128</v>
      </c>
      <c r="K9" s="37"/>
      <c r="L9" s="37"/>
      <c r="M9" s="37"/>
      <c r="N9" s="37"/>
      <c r="O9" s="37"/>
      <c r="P9" s="37"/>
      <c r="Q9" s="37"/>
      <c r="R9" s="37"/>
      <c r="S9" s="37"/>
      <c r="T9" s="233">
        <v>63</v>
      </c>
      <c r="U9" s="234"/>
      <c r="V9" s="234"/>
      <c r="W9" s="234"/>
      <c r="X9" s="235"/>
      <c r="Y9" s="40">
        <v>63</v>
      </c>
      <c r="Z9" s="40">
        <v>63</v>
      </c>
      <c r="AA9" s="1"/>
    </row>
    <row r="10" spans="1:31" ht="13.5" customHeight="1">
      <c r="A10" s="54" t="s">
        <v>3</v>
      </c>
      <c r="B10" s="41"/>
      <c r="C10" s="41" t="s">
        <v>8</v>
      </c>
      <c r="D10" s="100">
        <v>250</v>
      </c>
      <c r="E10" s="165">
        <v>100</v>
      </c>
      <c r="F10" s="166"/>
      <c r="G10" s="180">
        <v>60</v>
      </c>
      <c r="H10" s="181"/>
      <c r="I10" s="81">
        <v>200</v>
      </c>
      <c r="J10" s="82">
        <v>40</v>
      </c>
      <c r="K10" s="82"/>
      <c r="L10" s="82"/>
      <c r="M10" s="82"/>
      <c r="N10" s="82"/>
      <c r="O10" s="82"/>
      <c r="P10" s="82"/>
      <c r="Q10" s="83"/>
      <c r="R10" s="82"/>
      <c r="S10" s="82"/>
      <c r="T10" s="178">
        <v>0</v>
      </c>
      <c r="U10" s="237"/>
      <c r="V10" s="237"/>
      <c r="W10" s="237"/>
      <c r="X10" s="179"/>
      <c r="Y10" s="42">
        <v>0</v>
      </c>
      <c r="Z10" s="40">
        <v>0</v>
      </c>
      <c r="AA10" s="1"/>
    </row>
    <row r="11" spans="1:31" ht="15.75" customHeight="1">
      <c r="A11" s="66" t="s">
        <v>50</v>
      </c>
      <c r="B11" s="67">
        <v>380</v>
      </c>
      <c r="C11" s="67" t="s">
        <v>8</v>
      </c>
      <c r="D11" s="240">
        <v>0.11</v>
      </c>
      <c r="E11" s="142"/>
      <c r="F11" s="143"/>
      <c r="G11" s="149"/>
      <c r="H11" s="150"/>
      <c r="I11" s="73"/>
      <c r="J11" s="67"/>
      <c r="K11" s="67"/>
      <c r="L11" s="74"/>
      <c r="M11" s="67"/>
      <c r="N11" s="67"/>
      <c r="O11" s="67"/>
      <c r="P11" s="67"/>
      <c r="Q11" s="67"/>
      <c r="R11" s="67"/>
      <c r="S11" s="67"/>
      <c r="T11" s="151">
        <f>S11+R11+Q11+P11+O11+N11+M11+L11+K11+I11+J11+G11+E11+D11</f>
        <v>0.11</v>
      </c>
      <c r="U11" s="152"/>
      <c r="V11" s="152"/>
      <c r="W11" s="152"/>
      <c r="X11" s="153"/>
      <c r="Y11" s="20">
        <f>T11*D9</f>
        <v>14.08</v>
      </c>
      <c r="Z11" s="19">
        <f>B11*Y11</f>
        <v>5350.4</v>
      </c>
      <c r="AA11" s="1"/>
      <c r="AB11" s="1"/>
      <c r="AC11" s="144"/>
    </row>
    <row r="12" spans="1:31" ht="15.75" hidden="1" customHeight="1">
      <c r="A12" s="66"/>
      <c r="B12" s="67"/>
      <c r="C12" s="67"/>
      <c r="D12" s="99"/>
      <c r="E12" s="167"/>
      <c r="F12" s="168"/>
      <c r="G12" s="149"/>
      <c r="H12" s="150"/>
      <c r="I12" s="73"/>
      <c r="J12" s="67"/>
      <c r="K12" s="68"/>
      <c r="L12" s="68"/>
      <c r="M12" s="75"/>
      <c r="N12" s="68"/>
      <c r="O12" s="68"/>
      <c r="P12" s="68"/>
      <c r="Q12" s="68"/>
      <c r="R12" s="68"/>
      <c r="S12" s="68"/>
      <c r="T12" s="151">
        <f t="shared" ref="T12:T17" si="0">S12+R12+Q12+P12+O12+N12+M12+L12+K12+I12+J12+G12+E12+D12</f>
        <v>0</v>
      </c>
      <c r="U12" s="152"/>
      <c r="V12" s="152"/>
      <c r="W12" s="152"/>
      <c r="X12" s="153"/>
      <c r="Y12" s="20">
        <f>T12*D9</f>
        <v>0</v>
      </c>
      <c r="Z12" s="19">
        <f>B12*Y12</f>
        <v>0</v>
      </c>
      <c r="AA12" s="1"/>
      <c r="AB12" s="1"/>
      <c r="AC12" s="145"/>
    </row>
    <row r="13" spans="1:31" ht="15.75" customHeight="1">
      <c r="A13" s="66" t="s">
        <v>46</v>
      </c>
      <c r="B13" s="67">
        <v>13</v>
      </c>
      <c r="C13" s="67" t="s">
        <v>8</v>
      </c>
      <c r="D13" s="68">
        <v>2E-3</v>
      </c>
      <c r="E13" s="142">
        <v>2E-3</v>
      </c>
      <c r="F13" s="143"/>
      <c r="G13" s="149"/>
      <c r="H13" s="150"/>
      <c r="I13" s="73"/>
      <c r="J13" s="67"/>
      <c r="K13" s="76"/>
      <c r="L13" s="68"/>
      <c r="M13" s="68"/>
      <c r="N13" s="68"/>
      <c r="O13" s="68"/>
      <c r="P13" s="68"/>
      <c r="Q13" s="68"/>
      <c r="R13" s="76"/>
      <c r="S13" s="68"/>
      <c r="T13" s="154">
        <f t="shared" si="0"/>
        <v>4.0000000000000001E-3</v>
      </c>
      <c r="U13" s="155"/>
      <c r="V13" s="155"/>
      <c r="W13" s="155"/>
      <c r="X13" s="156"/>
      <c r="Y13" s="20">
        <f>T13*D9</f>
        <v>0.51200000000000001</v>
      </c>
      <c r="Z13" s="14">
        <f t="shared" ref="Z13:Z35" si="1">B13*Y13</f>
        <v>6.6560000000000006</v>
      </c>
      <c r="AA13" s="1"/>
      <c r="AB13" s="1"/>
      <c r="AC13" s="145"/>
    </row>
    <row r="14" spans="1:31" ht="15.75" customHeight="1">
      <c r="A14" s="66" t="s">
        <v>31</v>
      </c>
      <c r="B14" s="67">
        <v>20</v>
      </c>
      <c r="C14" s="67" t="s">
        <v>8</v>
      </c>
      <c r="D14" s="68">
        <v>0.01</v>
      </c>
      <c r="E14" s="238">
        <v>6.0000000000000001E-3</v>
      </c>
      <c r="F14" s="239"/>
      <c r="G14" s="149"/>
      <c r="H14" s="150"/>
      <c r="I14" s="73"/>
      <c r="J14" s="67"/>
      <c r="K14" s="68"/>
      <c r="L14" s="84"/>
      <c r="M14" s="84"/>
      <c r="N14" s="68"/>
      <c r="O14" s="68"/>
      <c r="P14" s="68"/>
      <c r="Q14" s="68"/>
      <c r="R14" s="85"/>
      <c r="S14" s="68"/>
      <c r="T14" s="230">
        <f>S14+R14+Q14+P14+O14+N14+M14+L14+K14+I14+J14+G14+E14+D14</f>
        <v>1.6E-2</v>
      </c>
      <c r="U14" s="231"/>
      <c r="V14" s="231"/>
      <c r="W14" s="231"/>
      <c r="X14" s="232"/>
      <c r="Y14" s="20">
        <f>T14*D9</f>
        <v>2.048</v>
      </c>
      <c r="Z14" s="19">
        <f>B14*Y14</f>
        <v>40.96</v>
      </c>
      <c r="AA14" s="1"/>
      <c r="AB14" s="1"/>
      <c r="AC14" s="145"/>
    </row>
    <row r="15" spans="1:31" ht="15.75" customHeight="1">
      <c r="A15" s="66" t="s">
        <v>51</v>
      </c>
      <c r="B15" s="67">
        <v>120</v>
      </c>
      <c r="C15" s="67" t="s">
        <v>35</v>
      </c>
      <c r="D15" s="68">
        <v>0.01</v>
      </c>
      <c r="E15" s="142">
        <v>5.0000000000000001E-3</v>
      </c>
      <c r="F15" s="143"/>
      <c r="G15" s="149"/>
      <c r="H15" s="150"/>
      <c r="I15" s="73"/>
      <c r="J15" s="67"/>
      <c r="K15" s="68"/>
      <c r="L15" s="68"/>
      <c r="M15" s="68"/>
      <c r="N15" s="68"/>
      <c r="O15" s="68"/>
      <c r="P15" s="68"/>
      <c r="Q15" s="68"/>
      <c r="R15" s="68"/>
      <c r="S15" s="68"/>
      <c r="T15" s="151">
        <f>S15+R15+Q15+P15+O15+N15+M15+L15+K15+I15+J15+G15+E15+D15</f>
        <v>1.4999999999999999E-2</v>
      </c>
      <c r="U15" s="152"/>
      <c r="V15" s="152"/>
      <c r="W15" s="152"/>
      <c r="X15" s="153"/>
      <c r="Y15" s="20">
        <f>T15*D9</f>
        <v>1.92</v>
      </c>
      <c r="Z15" s="19">
        <f>B15*Y15</f>
        <v>230.39999999999998</v>
      </c>
      <c r="AA15" s="1"/>
      <c r="AB15" s="1"/>
      <c r="AC15" s="145"/>
      <c r="AE15" s="90"/>
    </row>
    <row r="16" spans="1:31" ht="15.75" customHeight="1">
      <c r="A16" s="66" t="s">
        <v>61</v>
      </c>
      <c r="B16" s="67">
        <v>46</v>
      </c>
      <c r="C16" s="67" t="s">
        <v>8</v>
      </c>
      <c r="D16" s="68">
        <v>7.0000000000000007E-2</v>
      </c>
      <c r="E16" s="142"/>
      <c r="F16" s="143"/>
      <c r="G16" s="149"/>
      <c r="H16" s="150"/>
      <c r="I16" s="88"/>
      <c r="J16" s="67"/>
      <c r="K16" s="68"/>
      <c r="L16" s="68"/>
      <c r="M16" s="68"/>
      <c r="N16" s="68"/>
      <c r="O16" s="68"/>
      <c r="P16" s="68"/>
      <c r="Q16" s="68"/>
      <c r="R16" s="68"/>
      <c r="S16" s="76"/>
      <c r="T16" s="154">
        <f t="shared" si="0"/>
        <v>7.0000000000000007E-2</v>
      </c>
      <c r="U16" s="155"/>
      <c r="V16" s="155"/>
      <c r="W16" s="155"/>
      <c r="X16" s="156"/>
      <c r="Y16" s="20">
        <f>T16*D9</f>
        <v>8.9600000000000009</v>
      </c>
      <c r="Z16" s="19">
        <f t="shared" si="1"/>
        <v>412.16</v>
      </c>
      <c r="AA16" s="1"/>
      <c r="AB16" s="1"/>
      <c r="AC16" s="145"/>
    </row>
    <row r="17" spans="1:31" ht="15.75" customHeight="1">
      <c r="A17" s="66" t="s">
        <v>36</v>
      </c>
      <c r="B17" s="67">
        <v>180</v>
      </c>
      <c r="C17" s="67" t="s">
        <v>8</v>
      </c>
      <c r="D17" s="75">
        <v>1.2E-2</v>
      </c>
      <c r="E17" s="69"/>
      <c r="F17" s="70"/>
      <c r="G17" s="71"/>
      <c r="H17" s="72"/>
      <c r="I17" s="73"/>
      <c r="J17" s="67"/>
      <c r="K17" s="76"/>
      <c r="L17" s="68"/>
      <c r="M17" s="75"/>
      <c r="N17" s="68"/>
      <c r="O17" s="68"/>
      <c r="P17" s="68"/>
      <c r="Q17" s="68"/>
      <c r="R17" s="68"/>
      <c r="S17" s="68"/>
      <c r="T17" s="151">
        <f t="shared" si="0"/>
        <v>1.2E-2</v>
      </c>
      <c r="U17" s="152"/>
      <c r="V17" s="152"/>
      <c r="W17" s="152"/>
      <c r="X17" s="153"/>
      <c r="Y17" s="20">
        <f>T17*D9</f>
        <v>1.536</v>
      </c>
      <c r="Z17" s="19">
        <f t="shared" si="1"/>
        <v>276.48</v>
      </c>
      <c r="AA17" s="1"/>
      <c r="AB17" s="1"/>
      <c r="AC17" s="145"/>
    </row>
    <row r="18" spans="1:31" ht="15.75" customHeight="1">
      <c r="A18" s="66" t="s">
        <v>32</v>
      </c>
      <c r="B18" s="67">
        <v>35</v>
      </c>
      <c r="C18" s="67" t="s">
        <v>8</v>
      </c>
      <c r="D18" s="68">
        <v>1.4999999999999999E-2</v>
      </c>
      <c r="E18" s="142">
        <v>0.01</v>
      </c>
      <c r="F18" s="143"/>
      <c r="G18" s="140"/>
      <c r="H18" s="141"/>
      <c r="I18" s="73"/>
      <c r="J18" s="67"/>
      <c r="K18" s="76"/>
      <c r="L18" s="68"/>
      <c r="M18" s="68"/>
      <c r="N18" s="68"/>
      <c r="O18" s="68"/>
      <c r="P18" s="68"/>
      <c r="Q18" s="68"/>
      <c r="R18" s="68"/>
      <c r="S18" s="68"/>
      <c r="T18" s="154">
        <f>S18+R18+Q18+P18+O18+N18+M18+L18+K18+I18+J18+G18+E18+D18</f>
        <v>2.5000000000000001E-2</v>
      </c>
      <c r="U18" s="155"/>
      <c r="V18" s="155"/>
      <c r="W18" s="155"/>
      <c r="X18" s="156"/>
      <c r="Y18" s="20">
        <f>T18*D9</f>
        <v>3.2</v>
      </c>
      <c r="Z18" s="19">
        <f>B18*Y18</f>
        <v>112</v>
      </c>
      <c r="AA18" s="1"/>
      <c r="AB18" s="1"/>
      <c r="AC18" s="145"/>
      <c r="AE18" s="91"/>
    </row>
    <row r="19" spans="1:31" ht="15.75" hidden="1" customHeight="1">
      <c r="A19" s="66"/>
      <c r="B19" s="67">
        <v>50</v>
      </c>
      <c r="C19" s="67" t="s">
        <v>8</v>
      </c>
      <c r="D19" s="68"/>
      <c r="E19" s="147"/>
      <c r="F19" s="148"/>
      <c r="G19" s="149"/>
      <c r="H19" s="150"/>
      <c r="I19" s="73"/>
      <c r="J19" s="67"/>
      <c r="K19" s="79"/>
      <c r="L19" s="68"/>
      <c r="M19" s="68"/>
      <c r="N19" s="68"/>
      <c r="O19" s="68"/>
      <c r="P19" s="68"/>
      <c r="Q19" s="76"/>
      <c r="R19" s="68"/>
      <c r="S19" s="68"/>
      <c r="T19" s="151">
        <f>S19+R19+Q19+P19+O19+N19+M19+L19+K19+I19+J19+G19+E19+D19</f>
        <v>0</v>
      </c>
      <c r="U19" s="152"/>
      <c r="V19" s="152"/>
      <c r="W19" s="152"/>
      <c r="X19" s="153"/>
      <c r="Y19" s="20">
        <f>T19*D9</f>
        <v>0</v>
      </c>
      <c r="Z19" s="19">
        <f t="shared" si="1"/>
        <v>0</v>
      </c>
      <c r="AA19" s="1"/>
      <c r="AB19" s="1"/>
      <c r="AC19" s="145"/>
    </row>
    <row r="20" spans="1:31" ht="15.75" hidden="1" customHeight="1">
      <c r="A20" s="66"/>
      <c r="B20" s="67">
        <v>440</v>
      </c>
      <c r="C20" s="67" t="s">
        <v>8</v>
      </c>
      <c r="D20" s="68"/>
      <c r="E20" s="142"/>
      <c r="F20" s="143"/>
      <c r="G20" s="149"/>
      <c r="H20" s="150"/>
      <c r="I20" s="73"/>
      <c r="J20" s="67"/>
      <c r="K20" s="76"/>
      <c r="L20" s="68"/>
      <c r="M20" s="75"/>
      <c r="N20" s="68"/>
      <c r="O20" s="68"/>
      <c r="P20" s="68"/>
      <c r="Q20" s="68"/>
      <c r="R20" s="68"/>
      <c r="S20" s="68"/>
      <c r="T20" s="151">
        <f>S20+R20+Q20+P20+O20+N20+M20+L20+K20+I20+J20+G20+E20+D20</f>
        <v>0</v>
      </c>
      <c r="U20" s="152"/>
      <c r="V20" s="152"/>
      <c r="W20" s="152"/>
      <c r="X20" s="153"/>
      <c r="Y20" s="20">
        <f>T20*D9</f>
        <v>0</v>
      </c>
      <c r="Z20" s="19">
        <f t="shared" si="1"/>
        <v>0</v>
      </c>
      <c r="AA20" s="1"/>
      <c r="AB20" s="1"/>
      <c r="AC20" s="145"/>
      <c r="AE20" s="90"/>
    </row>
    <row r="21" spans="1:31" ht="15.75" hidden="1" customHeight="1">
      <c r="A21" s="66"/>
      <c r="B21" s="67"/>
      <c r="C21" s="67"/>
      <c r="D21" s="68"/>
      <c r="E21" s="142"/>
      <c r="F21" s="143"/>
      <c r="G21" s="149"/>
      <c r="H21" s="150"/>
      <c r="I21" s="73"/>
      <c r="J21" s="77"/>
      <c r="K21" s="76"/>
      <c r="L21" s="76"/>
      <c r="M21" s="68"/>
      <c r="N21" s="68"/>
      <c r="O21" s="68"/>
      <c r="P21" s="68"/>
      <c r="Q21" s="68"/>
      <c r="R21" s="68"/>
      <c r="S21" s="68"/>
      <c r="T21" s="151"/>
      <c r="U21" s="152"/>
      <c r="V21" s="152"/>
      <c r="W21" s="152"/>
      <c r="X21" s="153"/>
      <c r="Y21" s="20"/>
      <c r="Z21" s="19"/>
      <c r="AA21" s="1"/>
      <c r="AB21" s="1"/>
      <c r="AC21" s="145"/>
    </row>
    <row r="22" spans="1:31" ht="15.75" customHeight="1">
      <c r="A22" s="66" t="s">
        <v>55</v>
      </c>
      <c r="B22" s="67">
        <v>40</v>
      </c>
      <c r="C22" s="67" t="s">
        <v>8</v>
      </c>
      <c r="D22" s="68"/>
      <c r="E22" s="142">
        <v>0.06</v>
      </c>
      <c r="F22" s="143"/>
      <c r="G22" s="140"/>
      <c r="H22" s="141"/>
      <c r="I22" s="73"/>
      <c r="J22" s="67"/>
      <c r="K22" s="76"/>
      <c r="L22" s="76"/>
      <c r="M22" s="68"/>
      <c r="N22" s="68"/>
      <c r="O22" s="68"/>
      <c r="P22" s="68"/>
      <c r="Q22" s="68"/>
      <c r="R22" s="68"/>
      <c r="S22" s="68"/>
      <c r="T22" s="151">
        <f t="shared" ref="T22:T35" si="2">S22+R22+Q22+P22+O22+N22+M22+L22+K22+I22+J22+G22+E22+D22</f>
        <v>0.06</v>
      </c>
      <c r="U22" s="152"/>
      <c r="V22" s="152"/>
      <c r="W22" s="152"/>
      <c r="X22" s="153"/>
      <c r="Y22" s="20">
        <f>T22*D9</f>
        <v>7.68</v>
      </c>
      <c r="Z22" s="19">
        <f t="shared" si="1"/>
        <v>307.2</v>
      </c>
      <c r="AA22" s="1"/>
      <c r="AB22" s="1"/>
      <c r="AC22" s="145"/>
    </row>
    <row r="23" spans="1:31" ht="15.75" hidden="1" customHeight="1">
      <c r="A23" s="66"/>
      <c r="B23" s="67"/>
      <c r="C23" s="67"/>
      <c r="D23" s="68"/>
      <c r="E23" s="142"/>
      <c r="F23" s="143"/>
      <c r="G23" s="149"/>
      <c r="H23" s="150"/>
      <c r="I23" s="72"/>
      <c r="J23" s="67"/>
      <c r="K23" s="75"/>
      <c r="L23" s="75"/>
      <c r="M23" s="68"/>
      <c r="N23" s="68"/>
      <c r="O23" s="68"/>
      <c r="P23" s="68"/>
      <c r="Q23" s="68"/>
      <c r="R23" s="68"/>
      <c r="S23" s="68"/>
      <c r="T23" s="151">
        <f t="shared" si="2"/>
        <v>0</v>
      </c>
      <c r="U23" s="152"/>
      <c r="V23" s="152"/>
      <c r="W23" s="152"/>
      <c r="X23" s="153"/>
      <c r="Y23" s="20">
        <f>T23*D9</f>
        <v>0</v>
      </c>
      <c r="Z23" s="19">
        <f t="shared" si="1"/>
        <v>0</v>
      </c>
      <c r="AA23" s="1"/>
      <c r="AB23" s="1"/>
      <c r="AC23" s="145"/>
    </row>
    <row r="24" spans="1:31" ht="15.75" hidden="1" customHeight="1">
      <c r="A24" s="66"/>
      <c r="B24" s="67"/>
      <c r="C24" s="67"/>
      <c r="D24" s="68"/>
      <c r="E24" s="142"/>
      <c r="F24" s="143"/>
      <c r="G24" s="149"/>
      <c r="H24" s="150"/>
      <c r="I24" s="73"/>
      <c r="J24" s="67"/>
      <c r="K24" s="79"/>
      <c r="L24" s="79"/>
      <c r="M24" s="67"/>
      <c r="N24" s="67"/>
      <c r="O24" s="67"/>
      <c r="P24" s="67"/>
      <c r="Q24" s="67"/>
      <c r="R24" s="67"/>
      <c r="S24" s="67"/>
      <c r="T24" s="151">
        <f t="shared" si="2"/>
        <v>0</v>
      </c>
      <c r="U24" s="152"/>
      <c r="V24" s="152"/>
      <c r="W24" s="152"/>
      <c r="X24" s="153"/>
      <c r="Y24" s="20">
        <f>T24*D9</f>
        <v>0</v>
      </c>
      <c r="Z24" s="19">
        <f t="shared" si="1"/>
        <v>0</v>
      </c>
      <c r="AA24" s="1"/>
      <c r="AB24" s="1"/>
      <c r="AC24" s="145"/>
    </row>
    <row r="25" spans="1:31" ht="15.75" hidden="1" customHeight="1">
      <c r="A25" s="66"/>
      <c r="B25" s="67"/>
      <c r="C25" s="67"/>
      <c r="D25" s="68"/>
      <c r="E25" s="142"/>
      <c r="F25" s="143"/>
      <c r="G25" s="149"/>
      <c r="H25" s="150"/>
      <c r="I25" s="78"/>
      <c r="J25" s="67"/>
      <c r="K25" s="67"/>
      <c r="L25" s="74"/>
      <c r="M25" s="79"/>
      <c r="N25" s="67"/>
      <c r="O25" s="67"/>
      <c r="P25" s="67"/>
      <c r="Q25" s="67"/>
      <c r="R25" s="67"/>
      <c r="S25" s="67"/>
      <c r="T25" s="151">
        <f t="shared" si="2"/>
        <v>0</v>
      </c>
      <c r="U25" s="152"/>
      <c r="V25" s="152"/>
      <c r="W25" s="152"/>
      <c r="X25" s="153"/>
      <c r="Y25" s="20">
        <f>T25*D9</f>
        <v>0</v>
      </c>
      <c r="Z25" s="19">
        <f t="shared" si="1"/>
        <v>0</v>
      </c>
      <c r="AA25" s="1"/>
      <c r="AB25" s="1"/>
      <c r="AC25" s="145"/>
    </row>
    <row r="26" spans="1:31" ht="15.75" customHeight="1">
      <c r="A26" s="66" t="s">
        <v>56</v>
      </c>
      <c r="B26" s="67">
        <v>40</v>
      </c>
      <c r="C26" s="67" t="s">
        <v>8</v>
      </c>
      <c r="D26" s="68"/>
      <c r="E26" s="142">
        <v>0.06</v>
      </c>
      <c r="F26" s="143"/>
      <c r="G26" s="140"/>
      <c r="H26" s="141"/>
      <c r="I26" s="78"/>
      <c r="J26" s="67"/>
      <c r="K26" s="67"/>
      <c r="L26" s="74"/>
      <c r="M26" s="79"/>
      <c r="N26" s="67"/>
      <c r="O26" s="67"/>
      <c r="P26" s="67"/>
      <c r="Q26" s="74"/>
      <c r="R26" s="67"/>
      <c r="S26" s="67"/>
      <c r="T26" s="151">
        <f t="shared" si="2"/>
        <v>0.06</v>
      </c>
      <c r="U26" s="152"/>
      <c r="V26" s="152"/>
      <c r="W26" s="152"/>
      <c r="X26" s="153"/>
      <c r="Y26" s="20">
        <f>T26*D9</f>
        <v>7.68</v>
      </c>
      <c r="Z26" s="19">
        <f t="shared" si="1"/>
        <v>307.2</v>
      </c>
      <c r="AA26" s="1"/>
      <c r="AB26" s="1"/>
      <c r="AC26" s="145"/>
    </row>
    <row r="27" spans="1:31" ht="15.75" customHeight="1">
      <c r="A27" s="66" t="s">
        <v>57</v>
      </c>
      <c r="B27" s="67">
        <v>40</v>
      </c>
      <c r="C27" s="67" t="s">
        <v>8</v>
      </c>
      <c r="D27" s="68"/>
      <c r="E27" s="142">
        <v>0.06</v>
      </c>
      <c r="F27" s="143"/>
      <c r="G27" s="140"/>
      <c r="H27" s="141"/>
      <c r="I27" s="73"/>
      <c r="J27" s="67"/>
      <c r="K27" s="67"/>
      <c r="L27" s="67"/>
      <c r="M27" s="67"/>
      <c r="N27" s="67"/>
      <c r="O27" s="67"/>
      <c r="P27" s="67"/>
      <c r="Q27" s="74"/>
      <c r="R27" s="67"/>
      <c r="S27" s="67"/>
      <c r="T27" s="154">
        <f t="shared" si="2"/>
        <v>0.06</v>
      </c>
      <c r="U27" s="155"/>
      <c r="V27" s="155"/>
      <c r="W27" s="155"/>
      <c r="X27" s="156"/>
      <c r="Y27" s="20">
        <f>T27*D9</f>
        <v>7.68</v>
      </c>
      <c r="Z27" s="19">
        <f t="shared" ref="Z27:Z34" si="3">B27*Y27</f>
        <v>307.2</v>
      </c>
      <c r="AA27" s="1"/>
      <c r="AB27" s="1"/>
      <c r="AC27" s="145"/>
    </row>
    <row r="28" spans="1:31" ht="15.75" customHeight="1">
      <c r="A28" s="66" t="s">
        <v>28</v>
      </c>
      <c r="B28" s="67">
        <v>39</v>
      </c>
      <c r="C28" s="67" t="s">
        <v>8</v>
      </c>
      <c r="D28" s="68"/>
      <c r="E28" s="142"/>
      <c r="F28" s="143"/>
      <c r="G28" s="149">
        <v>0.06</v>
      </c>
      <c r="H28" s="150"/>
      <c r="I28" s="101"/>
      <c r="J28" s="67"/>
      <c r="K28" s="80"/>
      <c r="L28" s="67"/>
      <c r="M28" s="67"/>
      <c r="N28" s="67"/>
      <c r="O28" s="67"/>
      <c r="P28" s="67"/>
      <c r="Q28" s="74"/>
      <c r="R28" s="67"/>
      <c r="S28" s="67"/>
      <c r="T28" s="154">
        <f t="shared" si="2"/>
        <v>0.06</v>
      </c>
      <c r="U28" s="155"/>
      <c r="V28" s="155"/>
      <c r="W28" s="155"/>
      <c r="X28" s="156"/>
      <c r="Y28" s="20">
        <f>T28*D9</f>
        <v>7.68</v>
      </c>
      <c r="Z28" s="14">
        <f t="shared" si="3"/>
        <v>299.52</v>
      </c>
      <c r="AA28" s="1"/>
      <c r="AB28" s="1"/>
      <c r="AC28" s="145"/>
    </row>
    <row r="29" spans="1:31" ht="15.75" customHeight="1">
      <c r="A29" s="66" t="s">
        <v>62</v>
      </c>
      <c r="B29" s="67">
        <v>500</v>
      </c>
      <c r="C29" s="67" t="s">
        <v>8</v>
      </c>
      <c r="D29" s="61"/>
      <c r="E29" s="159"/>
      <c r="F29" s="160"/>
      <c r="G29" s="16"/>
      <c r="H29" s="17"/>
      <c r="I29" s="18">
        <v>1E-3</v>
      </c>
      <c r="J29" s="20"/>
      <c r="K29" s="60"/>
      <c r="L29" s="60"/>
      <c r="M29" s="60"/>
      <c r="N29" s="87"/>
      <c r="O29" s="60"/>
      <c r="P29" s="60"/>
      <c r="Q29" s="89"/>
      <c r="R29" s="60"/>
      <c r="S29" s="15"/>
      <c r="T29" s="154">
        <f t="shared" si="2"/>
        <v>1E-3</v>
      </c>
      <c r="U29" s="155"/>
      <c r="V29" s="155"/>
      <c r="W29" s="155"/>
      <c r="X29" s="156"/>
      <c r="Y29" s="20">
        <f>T29*D9</f>
        <v>0.128</v>
      </c>
      <c r="Z29" s="19">
        <f>B29*Y29</f>
        <v>64</v>
      </c>
      <c r="AA29" s="1"/>
      <c r="AB29" s="1"/>
      <c r="AC29" s="145"/>
    </row>
    <row r="30" spans="1:31" ht="15.75" customHeight="1">
      <c r="A30" s="66" t="s">
        <v>34</v>
      </c>
      <c r="B30" s="67">
        <v>58</v>
      </c>
      <c r="C30" s="67" t="s">
        <v>8</v>
      </c>
      <c r="D30" s="68"/>
      <c r="E30" s="69"/>
      <c r="F30" s="70"/>
      <c r="G30" s="71"/>
      <c r="H30" s="72"/>
      <c r="I30" s="73">
        <v>1.4999999999999999E-2</v>
      </c>
      <c r="J30" s="79"/>
      <c r="K30" s="67"/>
      <c r="L30" s="67"/>
      <c r="M30" s="67"/>
      <c r="N30" s="67"/>
      <c r="O30" s="74"/>
      <c r="P30" s="67"/>
      <c r="Q30" s="79"/>
      <c r="R30" s="74"/>
      <c r="S30" s="67"/>
      <c r="T30" s="154">
        <f t="shared" si="2"/>
        <v>1.4999999999999999E-2</v>
      </c>
      <c r="U30" s="155"/>
      <c r="V30" s="155"/>
      <c r="W30" s="155"/>
      <c r="X30" s="156"/>
      <c r="Y30" s="20">
        <f>T30*D9</f>
        <v>1.92</v>
      </c>
      <c r="Z30" s="19">
        <f t="shared" si="3"/>
        <v>111.36</v>
      </c>
      <c r="AA30" s="1"/>
      <c r="AB30" s="1"/>
      <c r="AC30" s="145"/>
    </row>
    <row r="31" spans="1:31" ht="15.75" customHeight="1">
      <c r="A31" s="66" t="s">
        <v>60</v>
      </c>
      <c r="B31" s="67">
        <v>11</v>
      </c>
      <c r="C31" s="98" t="s">
        <v>8</v>
      </c>
      <c r="D31" s="68"/>
      <c r="E31" s="69"/>
      <c r="F31" s="70"/>
      <c r="G31" s="71"/>
      <c r="H31" s="72"/>
      <c r="I31" s="73"/>
      <c r="J31" s="67">
        <v>0.04</v>
      </c>
      <c r="K31" s="67"/>
      <c r="L31" s="67"/>
      <c r="M31" s="67"/>
      <c r="N31" s="67"/>
      <c r="O31" s="74"/>
      <c r="P31" s="67"/>
      <c r="Q31" s="79"/>
      <c r="R31" s="74"/>
      <c r="S31" s="67"/>
      <c r="T31" s="154">
        <f t="shared" si="2"/>
        <v>0.04</v>
      </c>
      <c r="U31" s="155"/>
      <c r="V31" s="155"/>
      <c r="W31" s="155"/>
      <c r="X31" s="156"/>
      <c r="Y31" s="20">
        <f>T31*D9</f>
        <v>5.12</v>
      </c>
      <c r="Z31" s="19">
        <f>B31*Y31</f>
        <v>56.32</v>
      </c>
      <c r="AA31" s="1"/>
      <c r="AB31" s="1"/>
      <c r="AC31" s="145"/>
    </row>
    <row r="32" spans="1:31" ht="7.5" hidden="1" customHeight="1" thickBot="1">
      <c r="A32" s="66"/>
      <c r="B32" s="67"/>
      <c r="C32" s="98"/>
      <c r="D32" s="68"/>
      <c r="E32" s="69"/>
      <c r="F32" s="70"/>
      <c r="G32" s="71"/>
      <c r="H32" s="72"/>
      <c r="I32" s="73"/>
      <c r="J32" s="67"/>
      <c r="K32" s="67"/>
      <c r="L32" s="67"/>
      <c r="M32" s="67"/>
      <c r="N32" s="67"/>
      <c r="O32" s="74"/>
      <c r="P32" s="67"/>
      <c r="Q32" s="79"/>
      <c r="R32" s="74"/>
      <c r="S32" s="67"/>
      <c r="T32" s="154"/>
      <c r="U32" s="155"/>
      <c r="V32" s="155"/>
      <c r="W32" s="155"/>
      <c r="X32" s="156"/>
      <c r="Y32" s="20"/>
      <c r="Z32" s="19"/>
      <c r="AA32" s="1"/>
      <c r="AB32" s="1"/>
      <c r="AC32" s="145"/>
    </row>
    <row r="33" spans="1:29" ht="15.75" customHeight="1">
      <c r="A33" s="66"/>
      <c r="B33" s="67"/>
      <c r="C33" s="98"/>
      <c r="D33" s="68"/>
      <c r="E33" s="69"/>
      <c r="F33" s="70"/>
      <c r="G33" s="71"/>
      <c r="H33" s="72"/>
      <c r="I33" s="73"/>
      <c r="J33" s="67"/>
      <c r="K33" s="74"/>
      <c r="L33" s="67"/>
      <c r="M33" s="67"/>
      <c r="N33" s="67"/>
      <c r="O33" s="74"/>
      <c r="P33" s="67"/>
      <c r="Q33" s="74"/>
      <c r="R33" s="67"/>
      <c r="S33" s="67"/>
      <c r="T33" s="154"/>
      <c r="U33" s="155"/>
      <c r="V33" s="155"/>
      <c r="W33" s="155"/>
      <c r="X33" s="156"/>
      <c r="Y33" s="20"/>
      <c r="Z33" s="19"/>
      <c r="AA33" s="1"/>
      <c r="AB33" s="1"/>
      <c r="AC33" s="145"/>
    </row>
    <row r="34" spans="1:29" ht="14.25" hidden="1" customHeight="1">
      <c r="A34" s="66"/>
      <c r="B34" s="67"/>
      <c r="C34" s="92" t="s">
        <v>38</v>
      </c>
      <c r="D34" s="68"/>
      <c r="E34" s="142"/>
      <c r="F34" s="143"/>
      <c r="G34" s="149"/>
      <c r="H34" s="150"/>
      <c r="I34" s="73"/>
      <c r="J34" s="67"/>
      <c r="K34" s="67"/>
      <c r="L34" s="67"/>
      <c r="M34" s="67"/>
      <c r="N34" s="67"/>
      <c r="O34" s="67"/>
      <c r="P34" s="67"/>
      <c r="Q34" s="74"/>
      <c r="R34" s="67"/>
      <c r="S34" s="67"/>
      <c r="T34" s="154">
        <f t="shared" si="2"/>
        <v>0</v>
      </c>
      <c r="U34" s="155"/>
      <c r="V34" s="155"/>
      <c r="W34" s="155"/>
      <c r="X34" s="156"/>
      <c r="Y34" s="20">
        <f>T34*D9</f>
        <v>0</v>
      </c>
      <c r="Z34" s="19">
        <f t="shared" si="3"/>
        <v>0</v>
      </c>
      <c r="AA34" s="1"/>
      <c r="AB34" s="1"/>
      <c r="AC34" s="145"/>
    </row>
    <row r="35" spans="1:29" ht="15.75" hidden="1" customHeight="1">
      <c r="A35" s="66" t="s">
        <v>37</v>
      </c>
      <c r="B35" s="67">
        <v>20</v>
      </c>
      <c r="C35" s="92" t="s">
        <v>39</v>
      </c>
      <c r="D35" s="68">
        <v>5.0000000000000001E-3</v>
      </c>
      <c r="E35" s="142"/>
      <c r="F35" s="143"/>
      <c r="G35" s="71"/>
      <c r="H35" s="72"/>
      <c r="I35" s="73"/>
      <c r="J35" s="67"/>
      <c r="K35" s="68"/>
      <c r="L35" s="68"/>
      <c r="M35" s="68"/>
      <c r="N35" s="68"/>
      <c r="O35" s="68"/>
      <c r="P35" s="68"/>
      <c r="Q35" s="68"/>
      <c r="R35" s="68"/>
      <c r="S35" s="68"/>
      <c r="T35" s="151">
        <f t="shared" si="2"/>
        <v>5.0000000000000001E-3</v>
      </c>
      <c r="U35" s="152"/>
      <c r="V35" s="152"/>
      <c r="W35" s="152"/>
      <c r="X35" s="153"/>
      <c r="Y35" s="19">
        <f>T35*D22</f>
        <v>0</v>
      </c>
      <c r="Z35" s="14">
        <f t="shared" si="1"/>
        <v>0</v>
      </c>
      <c r="AA35" s="1"/>
      <c r="AB35" s="1"/>
      <c r="AC35" s="145"/>
    </row>
    <row r="36" spans="1:29" ht="15.75" hidden="1" customHeight="1">
      <c r="A36" s="66" t="s">
        <v>37</v>
      </c>
      <c r="B36" s="67">
        <v>20</v>
      </c>
      <c r="C36" s="93"/>
      <c r="D36" s="76"/>
      <c r="E36" s="142"/>
      <c r="F36" s="143"/>
      <c r="G36" s="71"/>
      <c r="H36" s="72"/>
      <c r="I36" s="73"/>
      <c r="J36" s="67"/>
      <c r="K36" s="68"/>
      <c r="L36" s="68"/>
      <c r="M36" s="68"/>
      <c r="N36" s="68"/>
      <c r="O36" s="68"/>
      <c r="P36" s="68"/>
      <c r="Q36" s="68"/>
      <c r="R36" s="68"/>
      <c r="S36" s="21"/>
      <c r="T36" s="151"/>
      <c r="U36" s="152"/>
      <c r="V36" s="152"/>
      <c r="W36" s="152"/>
      <c r="X36" s="153"/>
      <c r="Y36" s="20"/>
      <c r="Z36" s="14"/>
      <c r="AA36" s="1"/>
      <c r="AB36" s="1"/>
      <c r="AC36" s="145"/>
    </row>
    <row r="37" spans="1:29" ht="15.75" hidden="1" customHeight="1">
      <c r="A37" s="55"/>
      <c r="B37" s="11"/>
      <c r="C37" s="92"/>
      <c r="D37" s="60"/>
      <c r="E37" s="24"/>
      <c r="F37" s="25"/>
      <c r="G37" s="16"/>
      <c r="H37" s="17"/>
      <c r="I37" s="18"/>
      <c r="J37" s="15"/>
      <c r="K37" s="60"/>
      <c r="L37" s="60"/>
      <c r="M37" s="60"/>
      <c r="N37" s="60"/>
      <c r="O37" s="60"/>
      <c r="P37" s="64"/>
      <c r="Q37" s="60"/>
      <c r="R37" s="60"/>
      <c r="S37" s="21"/>
      <c r="T37" s="151"/>
      <c r="U37" s="152"/>
      <c r="V37" s="152"/>
      <c r="W37" s="152"/>
      <c r="X37" s="153"/>
      <c r="Y37" s="19"/>
      <c r="Z37" s="14"/>
      <c r="AA37" s="1"/>
      <c r="AB37" s="1"/>
      <c r="AC37" s="145"/>
    </row>
    <row r="38" spans="1:29" ht="15.75" hidden="1" customHeight="1">
      <c r="A38" s="55"/>
      <c r="B38" s="11"/>
      <c r="C38" s="94" t="s">
        <v>40</v>
      </c>
      <c r="D38" s="61"/>
      <c r="E38" s="159"/>
      <c r="F38" s="160"/>
      <c r="G38" s="16"/>
      <c r="H38" s="17"/>
      <c r="I38" s="18"/>
      <c r="J38" s="15"/>
      <c r="K38" s="60"/>
      <c r="L38" s="60"/>
      <c r="M38" s="60"/>
      <c r="N38" s="60"/>
      <c r="O38" s="60"/>
      <c r="P38" s="60"/>
      <c r="Q38" s="60"/>
      <c r="R38" s="60"/>
      <c r="S38" s="15"/>
      <c r="T38" s="151"/>
      <c r="U38" s="152"/>
      <c r="V38" s="152"/>
      <c r="W38" s="152"/>
      <c r="X38" s="153"/>
      <c r="Y38" s="19"/>
      <c r="Z38" s="14"/>
      <c r="AA38" s="1"/>
      <c r="AB38" s="1"/>
      <c r="AC38" s="145"/>
    </row>
    <row r="39" spans="1:29" ht="15.75" hidden="1" customHeight="1">
      <c r="A39" s="43"/>
      <c r="B39" s="31"/>
      <c r="C39" s="94" t="s">
        <v>41</v>
      </c>
      <c r="D39" s="60"/>
      <c r="E39" s="159"/>
      <c r="F39" s="160"/>
      <c r="G39" s="157"/>
      <c r="H39" s="158"/>
      <c r="I39" s="18"/>
      <c r="J39" s="15"/>
      <c r="K39" s="62"/>
      <c r="L39" s="15"/>
      <c r="M39" s="15"/>
      <c r="N39" s="15"/>
      <c r="O39" s="15"/>
      <c r="P39" s="22"/>
      <c r="Q39" s="15"/>
      <c r="R39" s="15"/>
      <c r="S39" s="15"/>
      <c r="T39" s="154"/>
      <c r="U39" s="155"/>
      <c r="V39" s="155"/>
      <c r="W39" s="155"/>
      <c r="X39" s="156"/>
      <c r="Y39" s="19"/>
      <c r="Z39" s="19">
        <f>SUM(Z11:Z38)</f>
        <v>7881.855999999997</v>
      </c>
      <c r="AA39" s="1"/>
      <c r="AB39" s="1"/>
      <c r="AC39" s="145"/>
    </row>
    <row r="40" spans="1:29" ht="15.75" hidden="1" customHeight="1">
      <c r="A40" s="43"/>
      <c r="B40" s="31"/>
      <c r="C40" s="94" t="s">
        <v>42</v>
      </c>
      <c r="D40" s="60"/>
      <c r="E40" s="159"/>
      <c r="F40" s="160"/>
      <c r="G40" s="157"/>
      <c r="H40" s="158"/>
      <c r="I40" s="18"/>
      <c r="J40" s="15"/>
      <c r="K40" s="22"/>
      <c r="L40" s="15"/>
      <c r="M40" s="15"/>
      <c r="N40" s="15"/>
      <c r="O40" s="15"/>
      <c r="P40" s="22"/>
      <c r="Q40" s="15"/>
      <c r="R40" s="15"/>
      <c r="S40" s="21"/>
      <c r="T40" s="151"/>
      <c r="U40" s="152"/>
      <c r="V40" s="152"/>
      <c r="W40" s="152"/>
      <c r="X40" s="153"/>
      <c r="Y40" s="20"/>
      <c r="Z40" s="14"/>
      <c r="AA40" s="1"/>
      <c r="AB40" s="1"/>
      <c r="AC40" s="145"/>
    </row>
    <row r="41" spans="1:29" ht="16.5" hidden="1" customHeight="1">
      <c r="A41" s="43"/>
      <c r="B41" s="31"/>
      <c r="C41" s="95" t="s">
        <v>43</v>
      </c>
      <c r="D41" s="60"/>
      <c r="E41" s="159"/>
      <c r="F41" s="160"/>
      <c r="G41" s="157"/>
      <c r="H41" s="158"/>
      <c r="I41" s="18"/>
      <c r="J41" s="15"/>
      <c r="K41" s="15"/>
      <c r="L41" s="15"/>
      <c r="M41" s="15"/>
      <c r="N41" s="15"/>
      <c r="O41" s="15"/>
      <c r="P41" s="15"/>
      <c r="Q41" s="15"/>
      <c r="R41" s="15"/>
      <c r="S41" s="63"/>
      <c r="T41" s="225"/>
      <c r="U41" s="226"/>
      <c r="V41" s="226"/>
      <c r="W41" s="226"/>
      <c r="X41" s="227"/>
      <c r="Y41" s="19"/>
      <c r="Z41" s="15"/>
      <c r="AA41" s="1"/>
      <c r="AB41" s="1"/>
      <c r="AC41" s="145"/>
    </row>
    <row r="42" spans="1:29" ht="15.75" hidden="1" customHeight="1">
      <c r="A42" s="43"/>
      <c r="B42" s="31"/>
      <c r="C42" s="95"/>
      <c r="D42" s="60"/>
      <c r="E42" s="159"/>
      <c r="F42" s="160"/>
      <c r="G42" s="157"/>
      <c r="H42" s="158"/>
      <c r="I42" s="18"/>
      <c r="J42" s="15"/>
      <c r="K42" s="60"/>
      <c r="L42" s="60"/>
      <c r="M42" s="60"/>
      <c r="N42" s="60"/>
      <c r="O42" s="60"/>
      <c r="P42" s="60"/>
      <c r="Q42" s="60"/>
      <c r="R42" s="60"/>
      <c r="S42" s="15"/>
      <c r="T42" s="154"/>
      <c r="U42" s="155"/>
      <c r="V42" s="155"/>
      <c r="W42" s="155"/>
      <c r="X42" s="156"/>
      <c r="Y42" s="19"/>
      <c r="Z42" s="14"/>
      <c r="AA42" s="1"/>
      <c r="AC42" s="145"/>
    </row>
    <row r="43" spans="1:29" ht="15.75" hidden="1" customHeight="1">
      <c r="A43" s="43"/>
      <c r="B43" s="31"/>
      <c r="C43" s="92"/>
      <c r="D43" s="60"/>
      <c r="E43" s="159"/>
      <c r="F43" s="160"/>
      <c r="G43" s="157"/>
      <c r="H43" s="158"/>
      <c r="I43" s="18"/>
      <c r="J43" s="15"/>
      <c r="K43" s="60"/>
      <c r="L43" s="60"/>
      <c r="M43" s="60"/>
      <c r="N43" s="60"/>
      <c r="O43" s="60"/>
      <c r="P43" s="60"/>
      <c r="Q43" s="60"/>
      <c r="R43" s="60"/>
      <c r="S43" s="15"/>
      <c r="T43" s="154"/>
      <c r="U43" s="155"/>
      <c r="V43" s="155"/>
      <c r="W43" s="155"/>
      <c r="X43" s="156"/>
      <c r="Y43" s="20"/>
      <c r="Z43" s="14"/>
      <c r="AA43" s="1"/>
      <c r="AB43" s="1"/>
      <c r="AC43" s="145"/>
    </row>
    <row r="44" spans="1:29" ht="15.75" hidden="1" customHeight="1">
      <c r="A44" s="55"/>
      <c r="B44" s="11"/>
      <c r="C44" s="96" t="s">
        <v>44</v>
      </c>
      <c r="D44" s="60"/>
      <c r="E44" s="159"/>
      <c r="F44" s="160"/>
      <c r="G44" s="157"/>
      <c r="H44" s="158"/>
      <c r="I44" s="18"/>
      <c r="J44" s="15"/>
      <c r="K44" s="60"/>
      <c r="L44" s="60"/>
      <c r="M44" s="60"/>
      <c r="N44" s="60"/>
      <c r="O44" s="60"/>
      <c r="P44" s="60"/>
      <c r="Q44" s="60"/>
      <c r="R44" s="60"/>
      <c r="S44" s="65"/>
      <c r="T44" s="154"/>
      <c r="U44" s="155"/>
      <c r="V44" s="155"/>
      <c r="W44" s="155"/>
      <c r="X44" s="156"/>
      <c r="Y44" s="20"/>
      <c r="Z44" s="14"/>
      <c r="AA44" s="1"/>
      <c r="AB44" s="1"/>
      <c r="AC44" s="145"/>
    </row>
    <row r="45" spans="1:29" ht="15.75" hidden="1" customHeight="1">
      <c r="A45" s="43"/>
      <c r="B45" s="31"/>
      <c r="C45" s="96" t="s">
        <v>45</v>
      </c>
      <c r="D45" s="60"/>
      <c r="E45" s="24"/>
      <c r="F45" s="25"/>
      <c r="G45" s="16"/>
      <c r="H45" s="17"/>
      <c r="I45" s="18"/>
      <c r="J45" s="15"/>
      <c r="K45" s="60"/>
      <c r="L45" s="60"/>
      <c r="M45" s="60"/>
      <c r="N45" s="60"/>
      <c r="O45" s="60"/>
      <c r="P45" s="64"/>
      <c r="Q45" s="60"/>
      <c r="R45" s="60"/>
      <c r="S45" s="15"/>
      <c r="T45" s="154"/>
      <c r="U45" s="155"/>
      <c r="V45" s="155"/>
      <c r="W45" s="155"/>
      <c r="X45" s="156"/>
      <c r="Y45" s="19"/>
      <c r="Z45" s="19"/>
      <c r="AA45" s="1"/>
      <c r="AB45" s="1"/>
      <c r="AC45" s="145"/>
    </row>
    <row r="46" spans="1:29" ht="15.75" hidden="1" customHeight="1">
      <c r="A46" s="43"/>
      <c r="B46" s="31"/>
      <c r="C46" s="97"/>
      <c r="D46" s="60"/>
      <c r="E46" s="24"/>
      <c r="F46" s="25"/>
      <c r="G46" s="16"/>
      <c r="H46" s="17"/>
      <c r="I46" s="18"/>
      <c r="J46" s="15"/>
      <c r="K46" s="60"/>
      <c r="L46" s="60"/>
      <c r="M46" s="60"/>
      <c r="N46" s="60"/>
      <c r="O46" s="60"/>
      <c r="P46" s="64"/>
      <c r="Q46" s="60"/>
      <c r="R46" s="60"/>
      <c r="S46" s="15"/>
      <c r="T46" s="154"/>
      <c r="U46" s="155"/>
      <c r="V46" s="155"/>
      <c r="W46" s="155"/>
      <c r="X46" s="156"/>
      <c r="Y46" s="19"/>
      <c r="Z46" s="14"/>
      <c r="AA46" s="1"/>
      <c r="AB46" s="1"/>
      <c r="AC46" s="145"/>
    </row>
    <row r="47" spans="1:29" ht="15.75" hidden="1" customHeight="1">
      <c r="A47" s="43"/>
      <c r="B47" s="31"/>
      <c r="C47" s="31"/>
      <c r="D47" s="60"/>
      <c r="E47" s="24"/>
      <c r="F47" s="25"/>
      <c r="G47" s="16"/>
      <c r="H47" s="17"/>
      <c r="I47" s="18"/>
      <c r="J47" s="15"/>
      <c r="K47" s="60"/>
      <c r="L47" s="60"/>
      <c r="M47" s="60"/>
      <c r="N47" s="60"/>
      <c r="O47" s="60"/>
      <c r="P47" s="64"/>
      <c r="Q47" s="60"/>
      <c r="R47" s="60"/>
      <c r="S47" s="15"/>
      <c r="T47" s="154"/>
      <c r="U47" s="155"/>
      <c r="V47" s="155"/>
      <c r="W47" s="155"/>
      <c r="X47" s="156"/>
      <c r="Y47" s="19"/>
      <c r="Z47" s="14"/>
      <c r="AA47" s="1"/>
      <c r="AB47" s="1"/>
      <c r="AC47" s="145"/>
    </row>
    <row r="48" spans="1:29" ht="13.5" hidden="1" customHeight="1">
      <c r="A48" s="43"/>
      <c r="B48" s="31"/>
      <c r="C48" s="31"/>
      <c r="D48" s="61"/>
      <c r="E48" s="159"/>
      <c r="F48" s="160"/>
      <c r="G48" s="16"/>
      <c r="H48" s="17"/>
      <c r="I48" s="18"/>
      <c r="J48" s="15"/>
      <c r="K48" s="60"/>
      <c r="L48" s="60"/>
      <c r="M48" s="60"/>
      <c r="N48" s="87"/>
      <c r="O48" s="60"/>
      <c r="P48" s="60"/>
      <c r="Q48" s="60"/>
      <c r="R48" s="60"/>
      <c r="S48" s="15"/>
      <c r="T48" s="154">
        <f>S48+R48+Q48+P48+O48+N48+M48+L48+K48+I48+J48+G48+E48+D48</f>
        <v>0</v>
      </c>
      <c r="U48" s="155"/>
      <c r="V48" s="155"/>
      <c r="W48" s="155"/>
      <c r="X48" s="156"/>
      <c r="Y48" s="20">
        <f>T48*D9</f>
        <v>0</v>
      </c>
      <c r="Z48" s="19">
        <f>B48*Y48</f>
        <v>0</v>
      </c>
      <c r="AA48" s="1"/>
      <c r="AB48" s="1"/>
      <c r="AC48" s="146"/>
    </row>
    <row r="49" spans="1:28" ht="15.75" hidden="1" customHeight="1">
      <c r="A49" s="43"/>
      <c r="B49" s="31"/>
      <c r="C49" s="31"/>
      <c r="D49" s="57"/>
      <c r="E49" s="161"/>
      <c r="F49" s="162"/>
      <c r="G49" s="29"/>
      <c r="H49" s="30"/>
      <c r="I49" s="45"/>
      <c r="J49" s="31"/>
      <c r="K49" s="56"/>
      <c r="L49" s="56"/>
      <c r="M49" s="56"/>
      <c r="N49" s="56"/>
      <c r="O49" s="56"/>
      <c r="P49" s="56"/>
      <c r="Q49" s="56"/>
      <c r="R49" s="49"/>
      <c r="S49" s="31"/>
      <c r="T49" s="216"/>
      <c r="U49" s="217"/>
      <c r="V49" s="217"/>
      <c r="W49" s="217"/>
      <c r="X49" s="218"/>
      <c r="Y49" s="47"/>
      <c r="Z49" s="19">
        <f>SUM(Z48)</f>
        <v>0</v>
      </c>
      <c r="AA49" s="1"/>
      <c r="AB49" s="1"/>
    </row>
    <row r="50" spans="1:28" ht="15.75" hidden="1" customHeight="1">
      <c r="A50" s="43"/>
      <c r="B50" s="44"/>
      <c r="C50" s="31"/>
      <c r="D50" s="31"/>
      <c r="E50" s="59"/>
      <c r="F50" s="50"/>
      <c r="G50" s="29"/>
      <c r="H50" s="30"/>
      <c r="I50" s="30"/>
      <c r="J50" s="45"/>
      <c r="K50" s="31"/>
      <c r="L50" s="49"/>
      <c r="M50" s="31"/>
      <c r="N50" s="31"/>
      <c r="O50" s="31"/>
      <c r="P50" s="31"/>
      <c r="Q50" s="31"/>
      <c r="R50" s="31"/>
      <c r="S50" s="31"/>
      <c r="T50" s="216"/>
      <c r="U50" s="217"/>
      <c r="V50" s="217"/>
      <c r="W50" s="217"/>
      <c r="X50" s="218"/>
      <c r="Y50" s="47"/>
      <c r="Z50" s="19">
        <f t="shared" ref="Z50:Z60" si="4">SUM(Z41)</f>
        <v>0</v>
      </c>
      <c r="AA50" s="1"/>
      <c r="AB50" s="1"/>
    </row>
    <row r="51" spans="1:28" ht="15.75" hidden="1" customHeight="1">
      <c r="A51" s="43"/>
      <c r="B51" s="44"/>
      <c r="C51" s="31"/>
      <c r="D51" s="31"/>
      <c r="E51" s="59"/>
      <c r="F51" s="50"/>
      <c r="G51" s="29"/>
      <c r="H51" s="30"/>
      <c r="I51" s="30"/>
      <c r="J51" s="45"/>
      <c r="K51" s="31"/>
      <c r="L51" s="49"/>
      <c r="M51" s="31"/>
      <c r="N51" s="31"/>
      <c r="O51" s="31"/>
      <c r="P51" s="31"/>
      <c r="Q51" s="31"/>
      <c r="R51" s="31"/>
      <c r="S51" s="31"/>
      <c r="T51" s="216"/>
      <c r="U51" s="217"/>
      <c r="V51" s="217"/>
      <c r="W51" s="217"/>
      <c r="X51" s="218"/>
      <c r="Y51" s="47"/>
      <c r="Z51" s="19">
        <f t="shared" si="4"/>
        <v>0</v>
      </c>
      <c r="AA51" s="1"/>
      <c r="AB51" s="1"/>
    </row>
    <row r="52" spans="1:28" ht="15.75" hidden="1" customHeight="1">
      <c r="A52" s="43"/>
      <c r="B52" s="44"/>
      <c r="C52" s="31"/>
      <c r="D52" s="31"/>
      <c r="E52" s="59"/>
      <c r="F52" s="50"/>
      <c r="G52" s="29"/>
      <c r="H52" s="30"/>
      <c r="I52" s="30"/>
      <c r="J52" s="45"/>
      <c r="K52" s="31"/>
      <c r="L52" s="49"/>
      <c r="M52" s="31"/>
      <c r="N52" s="31"/>
      <c r="O52" s="31"/>
      <c r="P52" s="31"/>
      <c r="Q52" s="31"/>
      <c r="R52" s="31"/>
      <c r="S52" s="31"/>
      <c r="T52" s="216"/>
      <c r="U52" s="217"/>
      <c r="V52" s="217"/>
      <c r="W52" s="217"/>
      <c r="X52" s="218"/>
      <c r="Y52" s="46"/>
      <c r="Z52" s="19">
        <f t="shared" si="4"/>
        <v>0</v>
      </c>
      <c r="AA52" s="1"/>
      <c r="AB52" s="1"/>
    </row>
    <row r="53" spans="1:28" ht="15.75" hidden="1" customHeight="1">
      <c r="A53" s="43"/>
      <c r="B53" s="58"/>
      <c r="C53" s="31"/>
      <c r="D53" s="31"/>
      <c r="E53" s="161"/>
      <c r="F53" s="162"/>
      <c r="G53" s="29"/>
      <c r="H53" s="30"/>
      <c r="I53" s="30"/>
      <c r="J53" s="45"/>
      <c r="K53" s="31"/>
      <c r="L53" s="31"/>
      <c r="M53" s="31"/>
      <c r="N53" s="31"/>
      <c r="O53" s="31"/>
      <c r="P53" s="31"/>
      <c r="Q53" s="31"/>
      <c r="R53" s="31"/>
      <c r="S53" s="31"/>
      <c r="T53" s="219"/>
      <c r="U53" s="220"/>
      <c r="V53" s="220"/>
      <c r="W53" s="220"/>
      <c r="X53" s="221"/>
      <c r="Y53" s="47"/>
      <c r="Z53" s="19">
        <f t="shared" si="4"/>
        <v>0</v>
      </c>
      <c r="AA53" s="1"/>
      <c r="AB53" s="1"/>
    </row>
    <row r="54" spans="1:28" ht="15.75" hidden="1" customHeight="1">
      <c r="A54" s="43"/>
      <c r="B54" s="58"/>
      <c r="C54" s="31"/>
      <c r="D54" s="31"/>
      <c r="E54" s="161"/>
      <c r="F54" s="162"/>
      <c r="G54" s="29"/>
      <c r="H54" s="30"/>
      <c r="I54" s="30"/>
      <c r="J54" s="45"/>
      <c r="K54" s="31"/>
      <c r="L54" s="31"/>
      <c r="M54" s="31"/>
      <c r="N54" s="31"/>
      <c r="O54" s="31"/>
      <c r="P54" s="31"/>
      <c r="Q54" s="31"/>
      <c r="R54" s="31"/>
      <c r="S54" s="31"/>
      <c r="T54" s="219"/>
      <c r="U54" s="220"/>
      <c r="V54" s="220"/>
      <c r="W54" s="220"/>
      <c r="X54" s="221"/>
      <c r="Y54" s="47"/>
      <c r="Z54" s="19">
        <f t="shared" si="4"/>
        <v>0</v>
      </c>
      <c r="AA54" s="1"/>
      <c r="AB54" s="1"/>
    </row>
    <row r="55" spans="1:28" ht="15.75" hidden="1" customHeight="1">
      <c r="A55" s="43"/>
      <c r="B55" s="58"/>
      <c r="C55" s="31"/>
      <c r="D55" s="31"/>
      <c r="E55" s="34"/>
      <c r="F55" s="35"/>
      <c r="G55" s="29"/>
      <c r="H55" s="30"/>
      <c r="I55" s="30"/>
      <c r="J55" s="45"/>
      <c r="K55" s="31"/>
      <c r="L55" s="31"/>
      <c r="M55" s="31"/>
      <c r="N55" s="31"/>
      <c r="O55" s="31"/>
      <c r="P55" s="31"/>
      <c r="Q55" s="31"/>
      <c r="R55" s="31"/>
      <c r="S55" s="31"/>
      <c r="T55" s="51"/>
      <c r="U55" s="52"/>
      <c r="V55" s="52"/>
      <c r="W55" s="52"/>
      <c r="X55" s="53"/>
      <c r="Y55" s="47"/>
      <c r="Z55" s="19">
        <f t="shared" si="4"/>
        <v>0</v>
      </c>
      <c r="AA55" s="1"/>
      <c r="AB55" s="1"/>
    </row>
    <row r="56" spans="1:28" ht="15.75" hidden="1" customHeight="1">
      <c r="A56" s="43"/>
      <c r="B56" s="58"/>
      <c r="C56" s="31"/>
      <c r="D56" s="31"/>
      <c r="E56" s="34"/>
      <c r="F56" s="35"/>
      <c r="G56" s="29"/>
      <c r="H56" s="30"/>
      <c r="I56" s="30"/>
      <c r="J56" s="45"/>
      <c r="K56" s="31"/>
      <c r="L56" s="31"/>
      <c r="M56" s="31"/>
      <c r="N56" s="31"/>
      <c r="O56" s="31"/>
      <c r="P56" s="31"/>
      <c r="Q56" s="31"/>
      <c r="R56" s="31"/>
      <c r="S56" s="31"/>
      <c r="T56" s="219"/>
      <c r="U56" s="220"/>
      <c r="V56" s="220"/>
      <c r="W56" s="220"/>
      <c r="X56" s="221"/>
      <c r="Y56" s="47"/>
      <c r="Z56" s="19">
        <f t="shared" si="4"/>
        <v>0</v>
      </c>
      <c r="AA56" s="1"/>
      <c r="AB56" s="1"/>
    </row>
    <row r="57" spans="1:28" ht="15.75" hidden="1" customHeight="1">
      <c r="A57" s="43"/>
      <c r="B57" s="58"/>
      <c r="C57" s="31"/>
      <c r="D57" s="31"/>
      <c r="E57" s="34"/>
      <c r="F57" s="35"/>
      <c r="G57" s="29"/>
      <c r="H57" s="30"/>
      <c r="I57" s="30"/>
      <c r="J57" s="45"/>
      <c r="K57" s="31"/>
      <c r="L57" s="31"/>
      <c r="M57" s="31"/>
      <c r="N57" s="31"/>
      <c r="O57" s="31"/>
      <c r="P57" s="31"/>
      <c r="Q57" s="31"/>
      <c r="R57" s="31"/>
      <c r="S57" s="31"/>
      <c r="T57" s="219"/>
      <c r="U57" s="220"/>
      <c r="V57" s="220"/>
      <c r="W57" s="220"/>
      <c r="X57" s="221"/>
      <c r="Y57" s="47"/>
      <c r="Z57" s="19">
        <f t="shared" si="4"/>
        <v>0</v>
      </c>
      <c r="AA57" s="1"/>
      <c r="AB57" s="1"/>
    </row>
    <row r="58" spans="1:28" ht="15.75" hidden="1" customHeight="1">
      <c r="A58" s="43"/>
      <c r="B58" s="58"/>
      <c r="C58" s="31"/>
      <c r="D58" s="31"/>
      <c r="E58" s="161"/>
      <c r="F58" s="162"/>
      <c r="G58" s="29"/>
      <c r="H58" s="30"/>
      <c r="I58" s="30"/>
      <c r="J58" s="45"/>
      <c r="K58" s="31"/>
      <c r="L58" s="48"/>
      <c r="M58" s="48"/>
      <c r="N58" s="48"/>
      <c r="O58" s="48"/>
      <c r="P58" s="48"/>
      <c r="Q58" s="48"/>
      <c r="R58" s="48"/>
      <c r="S58" s="48"/>
      <c r="T58" s="219"/>
      <c r="U58" s="220"/>
      <c r="V58" s="220"/>
      <c r="W58" s="220"/>
      <c r="X58" s="221"/>
      <c r="Y58" s="47"/>
      <c r="Z58" s="19">
        <f t="shared" si="4"/>
        <v>0</v>
      </c>
      <c r="AA58" s="1"/>
      <c r="AB58" s="1"/>
    </row>
    <row r="59" spans="1:28" ht="11.25" customHeight="1">
      <c r="A59" s="43"/>
      <c r="B59" s="44"/>
      <c r="C59" s="31"/>
      <c r="D59" s="31"/>
      <c r="E59" s="161"/>
      <c r="F59" s="162"/>
      <c r="G59" s="29"/>
      <c r="H59" s="30"/>
      <c r="I59" s="30"/>
      <c r="J59" s="45"/>
      <c r="K59" s="31"/>
      <c r="L59" s="49"/>
      <c r="M59" s="31"/>
      <c r="N59" s="31"/>
      <c r="O59" s="31"/>
      <c r="P59" s="31"/>
      <c r="Q59" s="46"/>
      <c r="R59" s="49"/>
      <c r="S59" s="31"/>
      <c r="T59" s="216"/>
      <c r="U59" s="217"/>
      <c r="V59" s="217"/>
      <c r="W59" s="217"/>
      <c r="X59" s="218"/>
      <c r="Y59" s="46"/>
      <c r="Z59" s="19"/>
      <c r="AA59" s="1"/>
      <c r="AB59" s="1"/>
    </row>
    <row r="60" spans="1:28" ht="4.5" hidden="1" customHeight="1">
      <c r="A60" s="43"/>
      <c r="B60" s="44"/>
      <c r="C60" s="31"/>
      <c r="D60" s="31"/>
      <c r="E60" s="161"/>
      <c r="F60" s="162"/>
      <c r="G60" s="29"/>
      <c r="H60" s="30"/>
      <c r="I60" s="30"/>
      <c r="J60" s="45"/>
      <c r="K60" s="31"/>
      <c r="L60" s="49"/>
      <c r="M60" s="31"/>
      <c r="N60" s="31"/>
      <c r="O60" s="31"/>
      <c r="P60" s="31"/>
      <c r="Q60" s="47"/>
      <c r="R60" s="49"/>
      <c r="S60" s="31"/>
      <c r="T60" s="216"/>
      <c r="U60" s="217"/>
      <c r="V60" s="217"/>
      <c r="W60" s="217"/>
      <c r="X60" s="218"/>
      <c r="Y60" s="46"/>
      <c r="Z60" s="19">
        <f t="shared" si="4"/>
        <v>0</v>
      </c>
      <c r="AA60" s="1"/>
      <c r="AB60" s="1"/>
    </row>
    <row r="61" spans="1:28" ht="13.5" customHeight="1">
      <c r="A61" s="43"/>
      <c r="B61" s="58"/>
      <c r="C61" s="31"/>
      <c r="D61" s="31"/>
      <c r="E61" s="161"/>
      <c r="F61" s="162"/>
      <c r="G61" s="29"/>
      <c r="H61" s="30"/>
      <c r="I61" s="30"/>
      <c r="J61" s="45"/>
      <c r="K61" s="31"/>
      <c r="L61" s="48"/>
      <c r="M61" s="48"/>
      <c r="N61" s="48"/>
      <c r="O61" s="48"/>
      <c r="P61" s="48"/>
      <c r="Q61" s="48"/>
      <c r="R61" s="48"/>
      <c r="S61" s="48"/>
      <c r="T61" s="182" t="s">
        <v>24</v>
      </c>
      <c r="U61" s="183"/>
      <c r="V61" s="183"/>
      <c r="W61" s="183"/>
      <c r="X61" s="184"/>
      <c r="Y61" s="185"/>
      <c r="Z61" s="19">
        <f>Z11+Z12+Z13+Z14+Z15+Z16+Z17+Z18+Z19+Z20+Z21+Z22+Z23+Z24+Z25+Z26+Z27+Z28+Z29+Z30+Z33+Z34+Z48+Z31+Z32</f>
        <v>7881.855999999997</v>
      </c>
    </row>
    <row r="62" spans="1:28" ht="24" customHeight="1">
      <c r="A62" s="26" t="s">
        <v>25</v>
      </c>
      <c r="B62" s="27"/>
      <c r="C62" s="27"/>
      <c r="D62" s="27" t="s">
        <v>29</v>
      </c>
      <c r="E62" s="27"/>
      <c r="F62" s="27"/>
      <c r="G62" s="27"/>
      <c r="H62" s="27"/>
      <c r="I62" s="27"/>
      <c r="J62" s="26" t="s">
        <v>26</v>
      </c>
      <c r="K62" s="27"/>
      <c r="L62" s="27" t="s">
        <v>30</v>
      </c>
      <c r="M62" s="27"/>
      <c r="N62" s="27"/>
      <c r="O62" s="27"/>
      <c r="P62" s="26" t="s">
        <v>47</v>
      </c>
      <c r="Q62" s="27"/>
      <c r="R62" s="27"/>
      <c r="S62" s="27"/>
      <c r="T62" s="27" t="s">
        <v>48</v>
      </c>
      <c r="U62" s="27"/>
      <c r="V62" s="27"/>
      <c r="W62" s="27"/>
      <c r="X62" s="27"/>
      <c r="Y62" s="27"/>
      <c r="Z62" s="86"/>
    </row>
    <row r="63" spans="1:28">
      <c r="A63" s="26"/>
      <c r="B63" s="27"/>
      <c r="C63" s="27"/>
      <c r="D63" s="27"/>
      <c r="E63" s="27"/>
      <c r="F63" s="27"/>
      <c r="G63" s="27"/>
      <c r="H63" s="27"/>
      <c r="I63" s="27"/>
      <c r="J63" s="5"/>
      <c r="K63" s="4"/>
      <c r="L63" s="4"/>
      <c r="M63" s="4"/>
      <c r="N63" s="27"/>
      <c r="O63" s="27"/>
      <c r="P63" s="26"/>
      <c r="Q63" s="27"/>
      <c r="R63" s="27"/>
      <c r="S63" s="27"/>
      <c r="T63" s="27"/>
      <c r="U63" s="27"/>
      <c r="V63" s="27"/>
      <c r="W63" s="27"/>
      <c r="X63" s="27"/>
      <c r="Y63" s="27"/>
      <c r="Z63" s="2"/>
    </row>
    <row r="64" spans="1:28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5"/>
      <c r="Q64" s="4"/>
      <c r="R64" s="4"/>
      <c r="S64" s="4"/>
      <c r="T64" s="4"/>
      <c r="U64" s="4"/>
      <c r="V64" s="4"/>
      <c r="W64" s="4"/>
      <c r="X64" s="4"/>
      <c r="Y64" s="4"/>
      <c r="Z64" s="2"/>
    </row>
    <row r="65" spans="1:26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5"/>
      <c r="Q65" s="4"/>
      <c r="R65" s="4"/>
      <c r="S65" s="4"/>
      <c r="T65" s="4"/>
      <c r="U65" s="4"/>
      <c r="V65" s="4"/>
      <c r="W65" s="4"/>
      <c r="X65" s="4"/>
      <c r="Y65" s="4"/>
      <c r="Z65" s="2"/>
    </row>
    <row r="66" spans="1:26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5"/>
      <c r="Q66" s="4"/>
      <c r="R66" s="4"/>
      <c r="S66" s="4"/>
      <c r="T66" s="4"/>
      <c r="U66" s="4"/>
      <c r="V66" s="4"/>
      <c r="W66" s="4"/>
      <c r="X66" s="4"/>
      <c r="Y66" s="4"/>
      <c r="Z66" s="2"/>
    </row>
    <row r="67" spans="1:26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5"/>
      <c r="Q67" s="4"/>
      <c r="R67" s="4"/>
      <c r="S67" s="4"/>
      <c r="T67" s="4"/>
      <c r="U67" s="4"/>
      <c r="V67" s="4"/>
      <c r="W67" s="4"/>
      <c r="X67" s="4"/>
      <c r="Y67" s="4"/>
    </row>
    <row r="68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</sheetData>
  <mergeCells count="145">
    <mergeCell ref="Z2:Z7"/>
    <mergeCell ref="T41:X41"/>
    <mergeCell ref="Y2:Y7"/>
    <mergeCell ref="T36:X36"/>
    <mergeCell ref="T37:X37"/>
    <mergeCell ref="T17:X17"/>
    <mergeCell ref="T13:X13"/>
    <mergeCell ref="T18:X18"/>
    <mergeCell ref="T14:X14"/>
    <mergeCell ref="T25:X25"/>
    <mergeCell ref="T26:X26"/>
    <mergeCell ref="T23:X23"/>
    <mergeCell ref="T24:X24"/>
    <mergeCell ref="T30:X30"/>
    <mergeCell ref="T33:X33"/>
    <mergeCell ref="T38:X38"/>
    <mergeCell ref="T9:X9"/>
    <mergeCell ref="T8:X8"/>
    <mergeCell ref="T10:X10"/>
    <mergeCell ref="T12:X12"/>
    <mergeCell ref="T15:X15"/>
    <mergeCell ref="T11:X11"/>
    <mergeCell ref="T34:X34"/>
    <mergeCell ref="T35:X35"/>
    <mergeCell ref="T50:X50"/>
    <mergeCell ref="T52:X52"/>
    <mergeCell ref="T53:X53"/>
    <mergeCell ref="T58:X58"/>
    <mergeCell ref="T54:X54"/>
    <mergeCell ref="T16:X16"/>
    <mergeCell ref="T45:X45"/>
    <mergeCell ref="T60:X60"/>
    <mergeCell ref="T57:X57"/>
    <mergeCell ref="T56:X56"/>
    <mergeCell ref="T51:X51"/>
    <mergeCell ref="T59:X59"/>
    <mergeCell ref="T47:X47"/>
    <mergeCell ref="T22:X22"/>
    <mergeCell ref="T49:X49"/>
    <mergeCell ref="T40:X40"/>
    <mergeCell ref="T42:X42"/>
    <mergeCell ref="T43:X43"/>
    <mergeCell ref="T48:X48"/>
    <mergeCell ref="T28:X28"/>
    <mergeCell ref="T44:X44"/>
    <mergeCell ref="T46:X46"/>
    <mergeCell ref="T39:X39"/>
    <mergeCell ref="B3:B7"/>
    <mergeCell ref="A3:A7"/>
    <mergeCell ref="G8:H8"/>
    <mergeCell ref="N5:N7"/>
    <mergeCell ref="O5:O7"/>
    <mergeCell ref="A2:B2"/>
    <mergeCell ref="G5:H7"/>
    <mergeCell ref="D3:J4"/>
    <mergeCell ref="D2:S2"/>
    <mergeCell ref="D5:D7"/>
    <mergeCell ref="C2:C7"/>
    <mergeCell ref="J5:J7"/>
    <mergeCell ref="S5:S7"/>
    <mergeCell ref="L5:L7"/>
    <mergeCell ref="K5:K7"/>
    <mergeCell ref="Q5:Q7"/>
    <mergeCell ref="P5:P7"/>
    <mergeCell ref="E5:F7"/>
    <mergeCell ref="K3:P4"/>
    <mergeCell ref="R5:R7"/>
    <mergeCell ref="Q3:S4"/>
    <mergeCell ref="M5:M7"/>
    <mergeCell ref="E8:F8"/>
    <mergeCell ref="I5:I7"/>
    <mergeCell ref="T2:W7"/>
    <mergeCell ref="E61:F61"/>
    <mergeCell ref="E40:F40"/>
    <mergeCell ref="E42:F42"/>
    <mergeCell ref="E43:F43"/>
    <mergeCell ref="E49:F49"/>
    <mergeCell ref="E36:F36"/>
    <mergeCell ref="G16:H16"/>
    <mergeCell ref="G9:H9"/>
    <mergeCell ref="G14:H14"/>
    <mergeCell ref="G15:H15"/>
    <mergeCell ref="G12:H12"/>
    <mergeCell ref="G13:H13"/>
    <mergeCell ref="G11:H11"/>
    <mergeCell ref="E16:F16"/>
    <mergeCell ref="G10:H10"/>
    <mergeCell ref="E60:F60"/>
    <mergeCell ref="G18:H18"/>
    <mergeCell ref="E59:F59"/>
    <mergeCell ref="E18:F18"/>
    <mergeCell ref="E22:F22"/>
    <mergeCell ref="E27:F27"/>
    <mergeCell ref="G22:H22"/>
    <mergeCell ref="T61:Y61"/>
    <mergeCell ref="E9:F9"/>
    <mergeCell ref="E13:F13"/>
    <mergeCell ref="E23:F23"/>
    <mergeCell ref="G23:H23"/>
    <mergeCell ref="E53:F53"/>
    <mergeCell ref="E10:F10"/>
    <mergeCell ref="E14:F14"/>
    <mergeCell ref="E15:F15"/>
    <mergeCell ref="E11:F11"/>
    <mergeCell ref="E12:F12"/>
    <mergeCell ref="E35:F35"/>
    <mergeCell ref="E26:F26"/>
    <mergeCell ref="G26:H26"/>
    <mergeCell ref="E29:F29"/>
    <mergeCell ref="G40:H40"/>
    <mergeCell ref="E24:F24"/>
    <mergeCell ref="E34:F34"/>
    <mergeCell ref="G34:H34"/>
    <mergeCell ref="E58:F58"/>
    <mergeCell ref="E54:F54"/>
    <mergeCell ref="G43:H43"/>
    <mergeCell ref="E38:F38"/>
    <mergeCell ref="E39:F39"/>
    <mergeCell ref="E44:F44"/>
    <mergeCell ref="E48:F48"/>
    <mergeCell ref="G44:H44"/>
    <mergeCell ref="G27:H27"/>
    <mergeCell ref="E28:F28"/>
    <mergeCell ref="AC11:AC48"/>
    <mergeCell ref="E19:F19"/>
    <mergeCell ref="G19:H19"/>
    <mergeCell ref="E20:F20"/>
    <mergeCell ref="G20:H20"/>
    <mergeCell ref="E21:F21"/>
    <mergeCell ref="T19:X19"/>
    <mergeCell ref="T20:X20"/>
    <mergeCell ref="T21:X21"/>
    <mergeCell ref="T27:X27"/>
    <mergeCell ref="G21:H21"/>
    <mergeCell ref="G39:H39"/>
    <mergeCell ref="G42:H42"/>
    <mergeCell ref="G41:H41"/>
    <mergeCell ref="G24:H24"/>
    <mergeCell ref="G25:H25"/>
    <mergeCell ref="G28:H28"/>
    <mergeCell ref="E25:F25"/>
    <mergeCell ref="E41:F41"/>
    <mergeCell ref="T29:X29"/>
    <mergeCell ref="T31:X31"/>
    <mergeCell ref="T32:X32"/>
  </mergeCells>
  <phoneticPr fontId="0" type="noConversion"/>
  <printOptions gridLinesSet="0"/>
  <pageMargins left="0.25" right="0.25" top="0.75" bottom="0.75" header="0.3" footer="0.3"/>
  <pageSetup paperSize="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2021-09-07T06:09:16Z</cp:lastPrinted>
  <dcterms:created xsi:type="dcterms:W3CDTF">1998-12-08T10:37:05Z</dcterms:created>
  <dcterms:modified xsi:type="dcterms:W3CDTF">2021-09-07T06:09:46Z</dcterms:modified>
</cp:coreProperties>
</file>